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8475" tabRatio="646" firstSheet="1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onio" sheetId="21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Patrimonio'!$B$1:$I$38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62913"/>
</workbook>
</file>

<file path=xl/calcChain.xml><?xml version="1.0" encoding="utf-8"?>
<calcChain xmlns="http://schemas.openxmlformats.org/spreadsheetml/2006/main">
  <c r="I25" i="21" l="1"/>
  <c r="G25" i="21"/>
  <c r="E25" i="21"/>
  <c r="C25" i="21"/>
  <c r="E43" i="11" l="1"/>
  <c r="E41" i="11"/>
  <c r="C41" i="11"/>
  <c r="E33" i="11"/>
  <c r="C33" i="11"/>
  <c r="E25" i="11"/>
  <c r="C25" i="11"/>
  <c r="C43" i="11" s="1"/>
  <c r="C47" i="11" s="1"/>
  <c r="G17" i="21" l="1"/>
  <c r="E17" i="21"/>
  <c r="C17" i="21"/>
  <c r="I16" i="21" l="1"/>
  <c r="I15" i="21"/>
  <c r="I14" i="21"/>
  <c r="I13" i="21"/>
  <c r="I12" i="21"/>
  <c r="I17" i="21" s="1"/>
  <c r="I24" i="21"/>
  <c r="I23" i="21"/>
  <c r="I22" i="21"/>
  <c r="I21" i="21"/>
  <c r="I20" i="21"/>
  <c r="C54" i="1" l="1"/>
  <c r="C47" i="1"/>
  <c r="C39" i="1"/>
  <c r="C34" i="1"/>
  <c r="C24" i="1"/>
  <c r="C20" i="1"/>
  <c r="C26" i="1" s="1"/>
  <c r="C49" i="1" s="1"/>
  <c r="C56" i="1" s="1"/>
  <c r="C60" i="1" s="1"/>
  <c r="C18" i="1"/>
  <c r="C13" i="1"/>
  <c r="C44" i="3"/>
  <c r="C31" i="3"/>
  <c r="C23" i="3"/>
  <c r="C18" i="3"/>
  <c r="C36" i="3" s="1"/>
  <c r="C46" i="3" s="1"/>
  <c r="E44" i="3"/>
  <c r="C53" i="2"/>
  <c r="C47" i="2"/>
  <c r="C42" i="2"/>
  <c r="C37" i="2"/>
  <c r="C30" i="2"/>
  <c r="C55" i="2" s="1"/>
  <c r="C22" i="2"/>
  <c r="C17" i="2"/>
  <c r="E47" i="11" l="1"/>
  <c r="E54" i="1"/>
  <c r="E47" i="1"/>
  <c r="E39" i="1"/>
  <c r="E34" i="1"/>
  <c r="E24" i="1"/>
  <c r="E20" i="1"/>
  <c r="E26" i="1" s="1"/>
  <c r="E49" i="1" s="1"/>
  <c r="E56" i="1" s="1"/>
  <c r="E60" i="1" s="1"/>
  <c r="E18" i="1"/>
  <c r="E13" i="1"/>
  <c r="E31" i="3"/>
  <c r="E23" i="3"/>
  <c r="E18" i="3"/>
  <c r="E36" i="3" s="1"/>
  <c r="E46" i="3" s="1"/>
  <c r="E53" i="2"/>
  <c r="E47" i="2"/>
  <c r="E42" i="2"/>
  <c r="E37" i="2"/>
  <c r="E30" i="2"/>
  <c r="E55" i="2" s="1"/>
  <c r="E22" i="2"/>
  <c r="E17" i="2"/>
</calcChain>
</file>

<file path=xl/sharedStrings.xml><?xml version="1.0" encoding="utf-8"?>
<sst xmlns="http://schemas.openxmlformats.org/spreadsheetml/2006/main" count="198" uniqueCount="159">
  <si>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</si>
  <si>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</si>
  <si>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</si>
  <si>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</si>
  <si>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</si>
  <si>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</si>
  <si>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</si>
  <si>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</si>
  <si>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</si>
  <si>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</si>
  <si>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</si>
  <si>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</si>
  <si>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</si>
  <si>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</si>
  <si>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</si>
  <si>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</si>
  <si>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</si>
  <si>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</si>
  <si>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</si>
  <si>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</si>
  <si>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</si>
  <si>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</si>
  <si>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</si>
  <si>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</si>
  <si>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</si>
  <si>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</si>
  <si>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</si>
  <si>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</si>
  <si>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</si>
  <si>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</si>
  <si>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</si>
  <si>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</si>
  <si>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</si>
  <si>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</si>
  <si>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</si>
  <si>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</si>
  <si>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</si>
  <si>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</si>
  <si>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</si>
  <si>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</si>
  <si>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</si>
  <si>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</si>
  <si>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</si>
  <si>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</si>
  <si>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</si>
  <si>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</si>
  <si>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</si>
  <si>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</si>
  <si>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</si>
  <si>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</si>
  <si>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</si>
  <si>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</si>
  <si>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</si>
  <si>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</si>
  <si>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</si>
  <si>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</si>
  <si>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</si>
  <si>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</si>
  <si>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</si>
  <si>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</si>
  <si>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</si>
  <si>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</si>
  <si>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</si>
  <si>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</si>
  <si>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</si>
  <si>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</si>
  <si>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</si>
  <si>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</si>
  <si>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</si>
  <si>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</si>
  <si>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</si>
  <si>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</si>
  <si>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</si>
  <si>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</si>
  <si>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</si>
  <si>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</si>
  <si>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</si>
  <si>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</si>
  <si>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</si>
  <si>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</si>
  <si>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</si>
  <si>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</si>
  <si>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</si>
  <si>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</si>
  <si>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</si>
  <si>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</si>
  <si>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</si>
  <si>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</si>
  <si>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</si>
  <si>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</si>
  <si>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</si>
  <si>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</si>
  <si>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</si>
  <si>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</si>
  <si>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</si>
  <si>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</si>
  <si>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</si>
  <si>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</si>
  <si>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</si>
  <si>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</si>
  <si>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</si>
  <si>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</si>
  <si>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</si>
  <si>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</si>
  <si>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</si>
  <si>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</si>
  <si>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</si>
  <si>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</si>
  <si>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</si>
  <si>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</si>
  <si>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</si>
  <si>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</si>
  <si>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</si>
  <si>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</si>
  <si>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</si>
  <si>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 xml:space="preserve">                               Randy M. Abreu P.                                Jose Oscar Galan R. 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</si>
  <si>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</si>
  <si>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</si>
  <si>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</si>
  <si>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</si>
  <si>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</si>
  <si>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</si>
  <si>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</si>
  <si>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</si>
  <si>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</si>
  <si>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</si>
  <si>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</si>
  <si>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</si>
  <si>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</si>
  <si>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</si>
  <si>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</si>
  <si>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</si>
  <si>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</si>
  <si>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</si>
  <si>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</si>
  <si>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</si>
  <si>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</si>
  <si>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</si>
  <si>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</si>
  <si>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 xml:space="preserve"> Randy Manuel Abreu Paulino   </t>
  </si>
  <si>
    <t>Jose Oscar Galan Reynoso</t>
  </si>
  <si>
    <t>Director de Finanzas</t>
  </si>
  <si>
    <t xml:space="preserve">Ajustes de capital </t>
  </si>
  <si>
    <t>Gerente Senior de Contabilidad</t>
  </si>
  <si>
    <t xml:space="preserve">                      Gerente Senior de Contabilidad                     Director Finanzas                   </t>
  </si>
  <si>
    <t>2017</t>
  </si>
  <si>
    <t>Saldos al 31 de Diciembre de 2016</t>
  </si>
  <si>
    <t xml:space="preserve">                          Randy Manuel Abreu Paulino                          Jose Oscar Galan Reynoso   </t>
  </si>
  <si>
    <t>DICIEMBRE</t>
  </si>
  <si>
    <t>Acumulado Diciembre 2017</t>
  </si>
  <si>
    <t xml:space="preserve">                 Gerente Senior de Contabilidad  </t>
  </si>
  <si>
    <t xml:space="preserve">    Director Finanzas </t>
  </si>
  <si>
    <t xml:space="preserve">DICIEMBRE 2018 VS DICIEMBRE 2017 </t>
  </si>
  <si>
    <t>2018</t>
  </si>
  <si>
    <t>DICIEMBRE 2018 VS DICIEMBRE 2017</t>
  </si>
  <si>
    <t>Acumulado Diciembre 2018 Vs Diciembre 2017</t>
  </si>
  <si>
    <t>Saldos al 31 de Diciembre de 2017</t>
  </si>
  <si>
    <t>Acumulado Diciembre 2018</t>
  </si>
  <si>
    <t>Saldos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</si>
</sst>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9" fillId="0" borderId="0" applyFont="0" applyFill="0" applyBorder="0" applyAlignment="0" applyProtection="0"/>
    <xf numFmtId="0" fontId="26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2" fillId="0" borderId="0"/>
    <xf numFmtId="164" fontId="41" fillId="0" borderId="0" applyFont="0" applyFill="0" applyBorder="0" applyAlignment="0" applyProtection="0"/>
    <xf numFmtId="0" fontId="22" fillId="0" borderId="0"/>
    <xf numFmtId="0" fontId="41" fillId="0" borderId="0"/>
    <xf numFmtId="0" fontId="21" fillId="0" borderId="0"/>
    <xf numFmtId="164" fontId="42" fillId="0" borderId="0" applyFont="0" applyFill="0" applyBorder="0" applyAlignment="0" applyProtection="0"/>
    <xf numFmtId="0" fontId="20" fillId="0" borderId="0"/>
    <xf numFmtId="164" fontId="42" fillId="0" borderId="0" applyFont="0" applyFill="0" applyBorder="0" applyAlignment="0" applyProtection="0"/>
    <xf numFmtId="0" fontId="19" fillId="0" borderId="0"/>
    <xf numFmtId="0" fontId="42" fillId="0" borderId="0" applyFont="0" applyFill="0" applyBorder="0" applyAlignment="0" applyProtection="0"/>
    <xf numFmtId="0" fontId="18" fillId="0" borderId="0"/>
    <xf numFmtId="0" fontId="44" fillId="0" borderId="0" applyFont="0" applyFill="0" applyBorder="0" applyAlignment="0" applyProtection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44" fillId="0" borderId="0" applyFont="0" applyFill="0" applyBorder="0" applyAlignment="0" applyProtection="0"/>
    <xf numFmtId="0" fontId="16" fillId="0" borderId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 applyFont="0" applyFill="0" applyBorder="0" applyAlignment="0" applyProtection="0"/>
    <xf numFmtId="0" fontId="14" fillId="0" borderId="0"/>
    <xf numFmtId="0" fontId="26" fillId="0" borderId="0"/>
    <xf numFmtId="167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167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2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7" fontId="2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26" fillId="2" borderId="0" xfId="0" applyFont="1" applyFill="1"/>
    <xf numFmtId="165" fontId="30" fillId="2" borderId="0" xfId="1" applyNumberFormat="1" applyFont="1" applyFill="1" applyBorder="1" applyAlignment="1" applyProtection="1"/>
    <xf numFmtId="0" fontId="31" fillId="2" borderId="0" xfId="0" applyFont="1" applyFill="1"/>
    <xf numFmtId="165" fontId="31" fillId="2" borderId="0" xfId="1" applyNumberFormat="1" applyFont="1" applyFill="1" applyBorder="1" applyAlignment="1" applyProtection="1">
      <alignment horizontal="center"/>
    </xf>
    <xf numFmtId="0" fontId="32" fillId="2" borderId="0" xfId="0" applyFont="1" applyFill="1"/>
    <xf numFmtId="0" fontId="34" fillId="2" borderId="0" xfId="0" applyFont="1" applyFill="1"/>
    <xf numFmtId="0" fontId="33" fillId="2" borderId="0" xfId="0" applyFont="1" applyFill="1"/>
    <xf numFmtId="0" fontId="26" fillId="2" borderId="0" xfId="0" applyFont="1" applyFill="1" applyAlignment="1">
      <alignment horizontal="left"/>
    </xf>
    <xf numFmtId="166" fontId="26" fillId="2" borderId="0" xfId="0" applyNumberFormat="1" applyFont="1" applyFill="1"/>
    <xf numFmtId="43" fontId="26" fillId="2" borderId="0" xfId="0" applyNumberFormat="1" applyFont="1" applyFill="1"/>
    <xf numFmtId="0" fontId="35" fillId="2" borderId="0" xfId="0" applyFont="1" applyFill="1"/>
    <xf numFmtId="166" fontId="26" fillId="2" borderId="5" xfId="0" applyNumberFormat="1" applyFont="1" applyFill="1" applyBorder="1"/>
    <xf numFmtId="0" fontId="28" fillId="2" borderId="0" xfId="0" applyFont="1" applyFill="1"/>
    <xf numFmtId="165" fontId="26" fillId="2" borderId="0" xfId="1" applyNumberFormat="1" applyFont="1" applyFill="1" applyBorder="1" applyAlignment="1" applyProtection="1"/>
    <xf numFmtId="165" fontId="26" fillId="2" borderId="0" xfId="0" applyNumberFormat="1" applyFont="1" applyFill="1"/>
    <xf numFmtId="165" fontId="31" fillId="2" borderId="0" xfId="0" applyNumberFormat="1" applyFont="1" applyFill="1" applyBorder="1"/>
    <xf numFmtId="0" fontId="27" fillId="2" borderId="0" xfId="0" applyFont="1" applyFill="1" applyBorder="1" applyAlignment="1"/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0" xfId="0" applyFont="1" applyFill="1"/>
    <xf numFmtId="165" fontId="27" fillId="2" borderId="0" xfId="0" applyNumberFormat="1" applyFont="1" applyFill="1"/>
    <xf numFmtId="0" fontId="0" fillId="2" borderId="0" xfId="0" applyFill="1"/>
    <xf numFmtId="0" fontId="37" fillId="2" borderId="0" xfId="0" applyFont="1" applyFill="1"/>
    <xf numFmtId="2" fontId="39" fillId="2" borderId="0" xfId="0" applyNumberFormat="1" applyFont="1" applyFill="1" applyAlignment="1">
      <alignment horizontal="center"/>
    </xf>
    <xf numFmtId="3" fontId="39" fillId="2" borderId="0" xfId="0" applyNumberFormat="1" applyFont="1" applyFill="1" applyAlignment="1">
      <alignment horizontal="center"/>
    </xf>
    <xf numFmtId="0" fontId="39" fillId="2" borderId="0" xfId="0" applyFont="1" applyFill="1"/>
    <xf numFmtId="0" fontId="43" fillId="2" borderId="5" xfId="0" applyFont="1" applyFill="1" applyBorder="1"/>
    <xf numFmtId="0" fontId="30" fillId="2" borderId="0" xfId="0" applyFont="1" applyFill="1" applyBorder="1" applyAlignment="1"/>
    <xf numFmtId="0" fontId="26" fillId="2" borderId="0" xfId="2" applyFill="1"/>
    <xf numFmtId="0" fontId="32" fillId="2" borderId="0" xfId="0" applyFont="1" applyFill="1" applyAlignment="1">
      <alignment horizontal="center"/>
    </xf>
    <xf numFmtId="0" fontId="0" fillId="2" borderId="0" xfId="0" applyFill="1" applyBorder="1"/>
    <xf numFmtId="3" fontId="26" fillId="2" borderId="0" xfId="1" applyNumberFormat="1" applyFont="1" applyFill="1"/>
    <xf numFmtId="3" fontId="26" fillId="2" borderId="0" xfId="1" applyNumberFormat="1" applyFont="1" applyFill="1" applyBorder="1"/>
    <xf numFmtId="4" fontId="26" fillId="2" borderId="0" xfId="0" applyNumberFormat="1" applyFont="1" applyFill="1"/>
    <xf numFmtId="3" fontId="26" fillId="2" borderId="0" xfId="0" applyNumberFormat="1" applyFont="1" applyFill="1"/>
    <xf numFmtId="0" fontId="26" fillId="2" borderId="0" xfId="0" applyFont="1" applyFill="1" applyBorder="1"/>
    <xf numFmtId="166" fontId="26" fillId="2" borderId="0" xfId="0" applyNumberFormat="1" applyFont="1" applyFill="1" applyBorder="1"/>
    <xf numFmtId="165" fontId="32" fillId="2" borderId="0" xfId="1" applyNumberFormat="1" applyFont="1" applyFill="1" applyBorder="1" applyAlignment="1" applyProtection="1"/>
    <xf numFmtId="165" fontId="30" fillId="2" borderId="0" xfId="0" applyNumberFormat="1" applyFont="1" applyFill="1" applyBorder="1"/>
    <xf numFmtId="165" fontId="32" fillId="2" borderId="0" xfId="0" applyNumberFormat="1" applyFont="1" applyFill="1" applyBorder="1"/>
    <xf numFmtId="43" fontId="26" fillId="2" borderId="0" xfId="0" applyNumberFormat="1" applyFont="1" applyFill="1" applyBorder="1"/>
    <xf numFmtId="0" fontId="35" fillId="2" borderId="0" xfId="0" applyFont="1" applyFill="1" applyBorder="1"/>
    <xf numFmtId="3" fontId="32" fillId="2" borderId="1" xfId="0" applyNumberFormat="1" applyFont="1" applyFill="1" applyBorder="1"/>
    <xf numFmtId="166" fontId="32" fillId="2" borderId="6" xfId="0" applyNumberFormat="1" applyFont="1" applyFill="1" applyBorder="1"/>
    <xf numFmtId="0" fontId="54" fillId="2" borderId="0" xfId="2" applyFont="1" applyFill="1"/>
    <xf numFmtId="0" fontId="54" fillId="2" borderId="0" xfId="0" applyFont="1" applyFill="1" applyBorder="1"/>
    <xf numFmtId="0" fontId="54" fillId="2" borderId="0" xfId="2" applyFont="1" applyFill="1" applyBorder="1"/>
    <xf numFmtId="0" fontId="54" fillId="2" borderId="0" xfId="2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Alignment="1">
      <alignment horizontal="center"/>
    </xf>
    <xf numFmtId="0" fontId="56" fillId="2" borderId="0" xfId="0" applyFont="1" applyFill="1" applyBorder="1" applyAlignment="1">
      <alignment horizontal="center"/>
    </xf>
    <xf numFmtId="0" fontId="56" fillId="2" borderId="0" xfId="2" applyFont="1" applyFill="1" applyBorder="1"/>
    <xf numFmtId="0" fontId="57" fillId="2" borderId="0" xfId="2" applyFont="1" applyFill="1" applyBorder="1"/>
    <xf numFmtId="4" fontId="54" fillId="2" borderId="0" xfId="1" applyNumberFormat="1" applyFont="1" applyFill="1" applyBorder="1"/>
    <xf numFmtId="3" fontId="54" fillId="2" borderId="0" xfId="1" applyNumberFormat="1" applyFont="1" applyFill="1" applyBorder="1"/>
    <xf numFmtId="43" fontId="54" fillId="2" borderId="0" xfId="1" applyNumberFormat="1" applyFont="1" applyFill="1" applyBorder="1"/>
    <xf numFmtId="0" fontId="58" fillId="2" borderId="0" xfId="2" applyFont="1" applyFill="1" applyBorder="1"/>
    <xf numFmtId="3" fontId="55" fillId="2" borderId="0" xfId="1" applyNumberFormat="1" applyFont="1" applyFill="1" applyBorder="1"/>
    <xf numFmtId="4" fontId="54" fillId="2" borderId="0" xfId="0" applyNumberFormat="1" applyFont="1" applyFill="1" applyBorder="1"/>
    <xf numFmtId="4" fontId="56" fillId="2" borderId="0" xfId="0" applyNumberFormat="1" applyFont="1" applyFill="1" applyBorder="1"/>
    <xf numFmtId="3" fontId="54" fillId="2" borderId="0" xfId="0" applyNumberFormat="1" applyFont="1" applyFill="1" applyBorder="1"/>
    <xf numFmtId="3" fontId="56" fillId="2" borderId="0" xfId="0" applyNumberFormat="1" applyFont="1" applyFill="1" applyBorder="1"/>
    <xf numFmtId="168" fontId="56" fillId="3" borderId="0" xfId="182" applyNumberFormat="1" applyFont="1" applyFill="1" applyBorder="1"/>
    <xf numFmtId="168" fontId="56" fillId="3" borderId="0" xfId="183" applyNumberFormat="1" applyFont="1" applyFill="1" applyBorder="1"/>
    <xf numFmtId="3" fontId="56" fillId="2" borderId="0" xfId="4" applyNumberFormat="1" applyFont="1" applyFill="1" applyBorder="1"/>
    <xf numFmtId="3" fontId="54" fillId="2" borderId="0" xfId="2" applyNumberFormat="1" applyFont="1" applyFill="1"/>
    <xf numFmtId="49" fontId="32" fillId="2" borderId="0" xfId="0" applyNumberFormat="1" applyFont="1" applyFill="1" applyAlignment="1">
      <alignment horizontal="center"/>
    </xf>
    <xf numFmtId="0" fontId="55" fillId="2" borderId="0" xfId="89" applyFont="1" applyFill="1" applyAlignment="1">
      <alignment horizontal="center"/>
    </xf>
    <xf numFmtId="0" fontId="59" fillId="2" borderId="0" xfId="196" applyFont="1" applyFill="1" applyAlignment="1">
      <alignment horizontal="center"/>
    </xf>
    <xf numFmtId="165" fontId="32" fillId="2" borderId="1" xfId="0" applyNumberFormat="1" applyFont="1" applyFill="1" applyBorder="1"/>
    <xf numFmtId="0" fontId="26" fillId="2" borderId="0" xfId="0" applyFont="1" applyFill="1" applyBorder="1" applyAlignment="1"/>
    <xf numFmtId="0" fontId="55" fillId="2" borderId="0" xfId="2" applyFont="1" applyFill="1" applyAlignment="1">
      <alignment horizontal="center"/>
    </xf>
    <xf numFmtId="0" fontId="54" fillId="2" borderId="0" xfId="2" applyFont="1" applyFill="1" applyBorder="1" applyAlignment="1">
      <alignment horizontal="center"/>
    </xf>
    <xf numFmtId="0" fontId="26" fillId="2" borderId="0" xfId="241" applyFill="1" applyBorder="1"/>
    <xf numFmtId="0" fontId="32" fillId="2" borderId="0" xfId="0" applyNumberFormat="1" applyFont="1" applyFill="1" applyAlignment="1">
      <alignment horizontal="center"/>
    </xf>
    <xf numFmtId="165" fontId="49" fillId="2" borderId="8" xfId="270" applyNumberFormat="1" applyFont="1" applyFill="1" applyBorder="1" applyAlignment="1">
      <alignment horizontal="right"/>
    </xf>
    <xf numFmtId="165" fontId="49" fillId="2" borderId="0" xfId="270" applyNumberFormat="1" applyFont="1" applyFill="1" applyAlignment="1">
      <alignment horizontal="right"/>
    </xf>
    <xf numFmtId="165" fontId="26" fillId="2" borderId="0" xfId="270" applyNumberFormat="1" applyFont="1" applyFill="1" applyBorder="1" applyAlignment="1" applyProtection="1"/>
    <xf numFmtId="165" fontId="26" fillId="2" borderId="2" xfId="270" applyNumberFormat="1" applyFont="1" applyFill="1" applyBorder="1" applyAlignment="1" applyProtection="1"/>
    <xf numFmtId="165" fontId="26" fillId="2" borderId="5" xfId="270" applyNumberFormat="1" applyFont="1" applyFill="1" applyBorder="1" applyAlignment="1" applyProtection="1"/>
    <xf numFmtId="165" fontId="26" fillId="2" borderId="4" xfId="270" applyNumberFormat="1" applyFont="1" applyFill="1" applyBorder="1" applyAlignment="1" applyProtection="1"/>
    <xf numFmtId="165" fontId="32" fillId="2" borderId="3" xfId="270" applyNumberFormat="1" applyFont="1" applyFill="1" applyBorder="1" applyAlignment="1" applyProtection="1"/>
    <xf numFmtId="165" fontId="32" fillId="2" borderId="6" xfId="270" applyNumberFormat="1" applyFont="1" applyFill="1" applyBorder="1" applyAlignment="1" applyProtection="1"/>
    <xf numFmtId="165" fontId="32" fillId="2" borderId="0" xfId="270" applyNumberFormat="1" applyFont="1" applyFill="1" applyBorder="1" applyAlignment="1" applyProtection="1"/>
    <xf numFmtId="168" fontId="55" fillId="3" borderId="0" xfId="183" applyNumberFormat="1" applyFont="1" applyFill="1" applyBorder="1"/>
    <xf numFmtId="168" fontId="54" fillId="2" borderId="0" xfId="270" applyNumberFormat="1" applyFont="1" applyFill="1" applyBorder="1"/>
    <xf numFmtId="168" fontId="54" fillId="3" borderId="0" xfId="182" applyNumberFormat="1" applyFont="1" applyFill="1" applyBorder="1"/>
    <xf numFmtId="168" fontId="54" fillId="3" borderId="0" xfId="183" applyNumberFormat="1" applyFont="1" applyFill="1" applyBorder="1"/>
    <xf numFmtId="0" fontId="4" fillId="2" borderId="0" xfId="280" applyFill="1"/>
    <xf numFmtId="164" fontId="4" fillId="2" borderId="0" xfId="270" applyFont="1" applyFill="1"/>
    <xf numFmtId="0" fontId="4" fillId="2" borderId="0" xfId="280" applyFont="1" applyFill="1"/>
    <xf numFmtId="0" fontId="48" fillId="2" borderId="0" xfId="280" applyFont="1" applyFill="1" applyAlignment="1">
      <alignment horizontal="center"/>
    </xf>
    <xf numFmtId="43" fontId="0" fillId="2" borderId="0" xfId="281" applyFont="1" applyFill="1"/>
    <xf numFmtId="0" fontId="61" fillId="2" borderId="0" xfId="280" applyFont="1" applyFill="1"/>
    <xf numFmtId="0" fontId="49" fillId="2" borderId="0" xfId="280" applyFont="1" applyFill="1"/>
    <xf numFmtId="3" fontId="49" fillId="2" borderId="0" xfId="280" applyNumberFormat="1" applyFont="1" applyFill="1" applyAlignment="1">
      <alignment horizontal="right"/>
    </xf>
    <xf numFmtId="37" fontId="49" fillId="2" borderId="0" xfId="280" applyNumberFormat="1" applyFont="1" applyFill="1" applyAlignment="1">
      <alignment horizontal="right"/>
    </xf>
    <xf numFmtId="3" fontId="49" fillId="2" borderId="8" xfId="280" applyNumberFormat="1" applyFont="1" applyFill="1" applyBorder="1" applyAlignment="1">
      <alignment horizontal="right"/>
    </xf>
    <xf numFmtId="3" fontId="4" fillId="2" borderId="0" xfId="280" applyNumberFormat="1" applyFill="1"/>
    <xf numFmtId="43" fontId="4" fillId="2" borderId="0" xfId="280" applyNumberFormat="1" applyFont="1" applyFill="1"/>
    <xf numFmtId="165" fontId="4" fillId="2" borderId="0" xfId="270" applyNumberFormat="1" applyFont="1" applyFill="1"/>
    <xf numFmtId="165" fontId="4" fillId="2" borderId="0" xfId="280" applyNumberFormat="1" applyFill="1"/>
    <xf numFmtId="0" fontId="50" fillId="2" borderId="0" xfId="280" applyFont="1" applyFill="1" applyAlignment="1">
      <alignment horizontal="center"/>
    </xf>
    <xf numFmtId="0" fontId="4" fillId="2" borderId="0" xfId="280" applyFont="1" applyFill="1" applyAlignment="1"/>
    <xf numFmtId="0" fontId="52" fillId="2" borderId="0" xfId="280" applyFont="1" applyFill="1"/>
    <xf numFmtId="0" fontId="0" fillId="2" borderId="0" xfId="280" applyFont="1" applyFill="1"/>
    <xf numFmtId="3" fontId="26" fillId="2" borderId="0" xfId="270" applyNumberFormat="1" applyFont="1" applyFill="1" applyBorder="1"/>
    <xf numFmtId="37" fontId="26" fillId="2" borderId="0" xfId="270" applyNumberFormat="1" applyFont="1" applyFill="1" applyBorder="1"/>
    <xf numFmtId="168" fontId="56" fillId="3" borderId="0" xfId="169" applyNumberFormat="1" applyFont="1" applyFill="1" applyBorder="1"/>
    <xf numFmtId="164" fontId="4" fillId="2" borderId="0" xfId="1" applyFont="1" applyFill="1"/>
    <xf numFmtId="164" fontId="4" fillId="2" borderId="0" xfId="280" applyNumberFormat="1" applyFont="1" applyFill="1"/>
    <xf numFmtId="166" fontId="4" fillId="2" borderId="0" xfId="280" applyNumberFormat="1" applyFont="1" applyFill="1"/>
    <xf numFmtId="43" fontId="3" fillId="2" borderId="0" xfId="280" applyNumberFormat="1" applyFont="1" applyFill="1"/>
    <xf numFmtId="165" fontId="4" fillId="2" borderId="0" xfId="1" applyNumberFormat="1" applyFont="1" applyFill="1"/>
    <xf numFmtId="165" fontId="4" fillId="2" borderId="0" xfId="280" applyNumberFormat="1" applyFont="1" applyFill="1"/>
    <xf numFmtId="165" fontId="0" fillId="2" borderId="0" xfId="270" applyNumberFormat="1" applyFont="1" applyFill="1"/>
    <xf numFmtId="3" fontId="48" fillId="2" borderId="7" xfId="280" applyNumberFormat="1" applyFont="1" applyFill="1" applyBorder="1" applyAlignment="1">
      <alignment horizontal="right"/>
    </xf>
    <xf numFmtId="3" fontId="48" fillId="2" borderId="0" xfId="280" applyNumberFormat="1" applyFont="1" applyFill="1" applyAlignment="1">
      <alignment horizontal="right"/>
    </xf>
    <xf numFmtId="0" fontId="32" fillId="2" borderId="0" xfId="282" applyFont="1" applyFill="1" applyAlignment="1"/>
    <xf numFmtId="0" fontId="55" fillId="2" borderId="0" xfId="2" applyFont="1" applyFill="1" applyAlignment="1">
      <alignment horizontal="center"/>
    </xf>
    <xf numFmtId="3" fontId="26" fillId="2" borderId="0" xfId="270" applyNumberFormat="1" applyFont="1" applyFill="1"/>
    <xf numFmtId="3" fontId="32" fillId="2" borderId="6" xfId="270" applyNumberFormat="1" applyFont="1" applyFill="1" applyBorder="1"/>
    <xf numFmtId="37" fontId="26" fillId="2" borderId="0" xfId="270" applyNumberFormat="1" applyFont="1" applyFill="1"/>
    <xf numFmtId="3" fontId="26" fillId="2" borderId="5" xfId="270" applyNumberFormat="1" applyFont="1" applyFill="1" applyBorder="1"/>
    <xf numFmtId="165" fontId="32" fillId="2" borderId="4" xfId="270" applyNumberFormat="1" applyFont="1" applyFill="1" applyBorder="1" applyAlignment="1" applyProtection="1"/>
    <xf numFmtId="165" fontId="32" fillId="2" borderId="1" xfId="270" applyNumberFormat="1" applyFont="1" applyFill="1" applyBorder="1" applyAlignment="1" applyProtection="1"/>
    <xf numFmtId="168" fontId="54" fillId="3" borderId="0" xfId="169" applyNumberFormat="1" applyFont="1" applyFill="1" applyBorder="1"/>
    <xf numFmtId="168" fontId="54" fillId="3" borderId="5" xfId="169" applyNumberFormat="1" applyFont="1" applyFill="1" applyBorder="1"/>
    <xf numFmtId="168" fontId="54" fillId="2" borderId="0" xfId="0" applyNumberFormat="1" applyFont="1" applyFill="1"/>
    <xf numFmtId="168" fontId="54" fillId="2" borderId="0" xfId="2" applyNumberFormat="1" applyFont="1" applyFill="1" applyBorder="1" applyAlignment="1">
      <alignment horizontal="center"/>
    </xf>
    <xf numFmtId="168" fontId="55" fillId="2" borderId="0" xfId="2" applyNumberFormat="1" applyFont="1" applyFill="1" applyAlignment="1">
      <alignment horizontal="center"/>
    </xf>
    <xf numFmtId="168" fontId="54" fillId="2" borderId="0" xfId="2" applyNumberFormat="1" applyFont="1" applyFill="1"/>
    <xf numFmtId="168" fontId="0" fillId="2" borderId="0" xfId="0" applyNumberFormat="1" applyFill="1"/>
    <xf numFmtId="165" fontId="49" fillId="2" borderId="0" xfId="270" applyNumberFormat="1" applyFont="1" applyFill="1" applyBorder="1" applyAlignment="1">
      <alignment horizontal="right"/>
    </xf>
    <xf numFmtId="0" fontId="4" fillId="2" borderId="0" xfId="280" applyFill="1" applyBorder="1"/>
    <xf numFmtId="0" fontId="48" fillId="2" borderId="0" xfId="280" applyFont="1" applyFill="1" applyBorder="1" applyAlignment="1">
      <alignment horizontal="center"/>
    </xf>
    <xf numFmtId="165" fontId="4" fillId="2" borderId="0" xfId="1" applyNumberFormat="1" applyFont="1" applyFill="1" applyBorder="1"/>
    <xf numFmtId="37" fontId="49" fillId="2" borderId="0" xfId="280" applyNumberFormat="1" applyFont="1" applyFill="1" applyBorder="1" applyAlignment="1">
      <alignment horizontal="right"/>
    </xf>
    <xf numFmtId="3" fontId="49" fillId="2" borderId="0" xfId="280" applyNumberFormat="1" applyFont="1" applyFill="1" applyBorder="1" applyAlignment="1">
      <alignment horizontal="right"/>
    </xf>
    <xf numFmtId="3" fontId="48" fillId="2" borderId="0" xfId="280" applyNumberFormat="1" applyFont="1" applyFill="1" applyBorder="1" applyAlignment="1">
      <alignment horizontal="right"/>
    </xf>
    <xf numFmtId="0" fontId="4" fillId="2" borderId="0" xfId="280" applyFont="1" applyFill="1" applyBorder="1"/>
    <xf numFmtId="0" fontId="4" fillId="2" borderId="0" xfId="280" applyFont="1" applyFill="1" applyBorder="1" applyAlignment="1"/>
    <xf numFmtId="0" fontId="52" fillId="2" borderId="0" xfId="280" applyFont="1" applyFill="1" applyBorder="1" applyAlignment="1">
      <alignment horizontal="center"/>
    </xf>
    <xf numFmtId="164" fontId="4" fillId="2" borderId="0" xfId="1" applyFont="1" applyFill="1" applyBorder="1"/>
    <xf numFmtId="0" fontId="26" fillId="0" borderId="0" xfId="0" applyFont="1" applyFill="1"/>
    <xf numFmtId="165" fontId="32" fillId="0" borderId="0" xfId="1" applyNumberFormat="1" applyFont="1" applyFill="1" applyBorder="1" applyAlignment="1" applyProtection="1">
      <alignment horizontal="center"/>
    </xf>
    <xf numFmtId="164" fontId="2" fillId="2" borderId="8" xfId="1" applyFont="1" applyFill="1" applyBorder="1" applyAlignment="1">
      <alignment horizontal="right"/>
    </xf>
    <xf numFmtId="3" fontId="26" fillId="2" borderId="0" xfId="0" applyNumberFormat="1" applyFont="1" applyFill="1" applyBorder="1"/>
    <xf numFmtId="3" fontId="32" fillId="2" borderId="0" xfId="0" applyNumberFormat="1" applyFont="1" applyFill="1" applyBorder="1"/>
    <xf numFmtId="0" fontId="62" fillId="0" borderId="0" xfId="0" applyFont="1" applyFill="1" applyBorder="1" applyAlignment="1">
      <alignment horizontal="center"/>
    </xf>
    <xf numFmtId="0" fontId="6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165" fontId="45" fillId="2" borderId="0" xfId="1" applyNumberFormat="1" applyFont="1" applyFill="1" applyBorder="1" applyAlignment="1" applyProtection="1">
      <alignment horizontal="center"/>
    </xf>
    <xf numFmtId="165" fontId="26" fillId="2" borderId="0" xfId="0" applyNumberFormat="1" applyFont="1" applyFill="1" applyBorder="1"/>
    <xf numFmtId="168" fontId="26" fillId="3" borderId="0" xfId="169" applyNumberFormat="1" applyFont="1" applyFill="1" applyBorder="1"/>
    <xf numFmtId="168" fontId="26" fillId="3" borderId="5" xfId="169" applyNumberFormat="1" applyFont="1" applyFill="1" applyBorder="1"/>
    <xf numFmtId="164" fontId="2" fillId="2" borderId="0" xfId="1" applyFont="1" applyFill="1" applyBorder="1" applyAlignment="1">
      <alignment horizontal="right"/>
    </xf>
    <xf numFmtId="0" fontId="1" fillId="2" borderId="0" xfId="280" applyFont="1" applyFill="1"/>
    <xf numFmtId="165" fontId="49" fillId="2" borderId="0" xfId="1" applyNumberFormat="1" applyFont="1" applyFill="1" applyAlignment="1">
      <alignment horizontal="right"/>
    </xf>
    <xf numFmtId="164" fontId="49" fillId="2" borderId="0" xfId="1" applyFont="1" applyFill="1" applyAlignment="1">
      <alignment horizontal="right"/>
    </xf>
    <xf numFmtId="164" fontId="49" fillId="2" borderId="0" xfId="1" applyFont="1" applyFill="1" applyBorder="1" applyAlignment="1">
      <alignment horizontal="right"/>
    </xf>
    <xf numFmtId="0" fontId="53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17" fontId="26" fillId="2" borderId="0" xfId="0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26" fillId="2" borderId="0" xfId="2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Alignment="1">
      <alignment horizontal="center"/>
    </xf>
    <xf numFmtId="0" fontId="54" fillId="2" borderId="0" xfId="2" applyFont="1" applyFill="1" applyBorder="1" applyAlignment="1">
      <alignment horizontal="center"/>
    </xf>
    <xf numFmtId="0" fontId="47" fillId="2" borderId="0" xfId="280" applyFont="1" applyFill="1" applyAlignment="1">
      <alignment horizontal="center"/>
    </xf>
    <xf numFmtId="0" fontId="52" fillId="2" borderId="0" xfId="280" applyFont="1" applyFill="1" applyAlignment="1">
      <alignment horizontal="center"/>
    </xf>
    <xf numFmtId="17" fontId="26" fillId="2" borderId="0" xfId="2" applyNumberFormat="1" applyFill="1" applyAlignment="1">
      <alignment horizontal="center"/>
    </xf>
    <xf numFmtId="0" fontId="26" fillId="2" borderId="0" xfId="2" applyFill="1" applyAlignment="1">
      <alignment horizontal="center"/>
    </xf>
  </cellXfs>
  <cellStyles count="283">
    <cellStyle name="Millares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3"/>
  <sheetViews>
    <sheetView topLeftCell="A37" workbookViewId="0">
      <selection activeCell="G12" sqref="G12"/>
    </sheetView>
  </sheetViews>
  <sheetFormatPr baseColWidth="10"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36" customWidth="1"/>
    <col min="5" max="5" width="18.42578125" style="1" bestFit="1" customWidth="1"/>
    <col min="6" max="6" width="11.85546875" style="1" bestFit="1" customWidth="1"/>
    <col min="7" max="7" width="15.7109375" style="1" customWidth="1"/>
    <col min="8" max="16384" width="11" style="1"/>
  </cols>
  <sheetData>
    <row r="3" spans="2:8" ht="18.75" x14ac:dyDescent="0.3">
      <c r="B3" s="162" t="s">
        <v>1</v>
      </c>
      <c r="C3" s="162"/>
      <c r="D3" s="162"/>
      <c r="E3" s="162"/>
    </row>
    <row r="4" spans="2:8" x14ac:dyDescent="0.2">
      <c r="B4" s="163" t="s">
        <v>112</v>
      </c>
      <c r="C4" s="163"/>
      <c r="D4" s="163"/>
      <c r="E4" s="163"/>
      <c r="F4" s="28"/>
      <c r="G4" s="28"/>
      <c r="H4" s="28"/>
    </row>
    <row r="5" spans="2:8" x14ac:dyDescent="0.2">
      <c r="B5" s="164" t="s">
        <v>152</v>
      </c>
      <c r="C5" s="164"/>
      <c r="D5" s="164"/>
      <c r="E5" s="164"/>
      <c r="F5" s="28"/>
      <c r="G5" s="28"/>
      <c r="H5" s="28"/>
    </row>
    <row r="6" spans="2:8" x14ac:dyDescent="0.2">
      <c r="B6" s="163" t="s">
        <v>77</v>
      </c>
      <c r="C6" s="163"/>
      <c r="D6" s="163"/>
      <c r="E6" s="163"/>
      <c r="F6" s="28"/>
      <c r="G6" s="28"/>
      <c r="H6" s="28"/>
    </row>
    <row r="7" spans="2:8" x14ac:dyDescent="0.2">
      <c r="C7" s="2"/>
      <c r="D7" s="2"/>
      <c r="E7" s="14"/>
    </row>
    <row r="8" spans="2:8" x14ac:dyDescent="0.2">
      <c r="C8" s="67" t="s">
        <v>153</v>
      </c>
      <c r="D8" s="2"/>
      <c r="E8" s="67" t="s">
        <v>145</v>
      </c>
    </row>
    <row r="9" spans="2:8" ht="15.75" x14ac:dyDescent="0.25">
      <c r="B9" s="3" t="s">
        <v>4</v>
      </c>
      <c r="C9" s="152" t="s">
        <v>148</v>
      </c>
      <c r="D9" s="153"/>
      <c r="E9" s="152" t="s">
        <v>148</v>
      </c>
    </row>
    <row r="10" spans="2:8" x14ac:dyDescent="0.2">
      <c r="C10" s="2"/>
      <c r="D10" s="2"/>
      <c r="E10" s="14"/>
    </row>
    <row r="11" spans="2:8" x14ac:dyDescent="0.2">
      <c r="B11" s="5" t="s">
        <v>14</v>
      </c>
      <c r="C11" s="2"/>
      <c r="D11" s="2"/>
      <c r="E11" s="14"/>
    </row>
    <row r="12" spans="2:8" x14ac:dyDescent="0.2">
      <c r="B12" s="1" t="s">
        <v>15</v>
      </c>
      <c r="C12" s="121">
        <v>234914177</v>
      </c>
      <c r="D12" s="2"/>
      <c r="E12" s="121">
        <v>225425239</v>
      </c>
      <c r="F12" s="15"/>
      <c r="G12" s="107"/>
    </row>
    <row r="13" spans="2:8" x14ac:dyDescent="0.2">
      <c r="B13" s="1" t="s">
        <v>16</v>
      </c>
      <c r="C13" s="121">
        <v>676312407</v>
      </c>
      <c r="D13" s="2"/>
      <c r="E13" s="121">
        <v>660886752</v>
      </c>
      <c r="G13" s="107"/>
    </row>
    <row r="14" spans="2:8" x14ac:dyDescent="0.2">
      <c r="B14" s="1" t="s">
        <v>17</v>
      </c>
      <c r="C14" s="121">
        <v>96425130</v>
      </c>
      <c r="D14" s="2"/>
      <c r="E14" s="121">
        <v>191652156</v>
      </c>
      <c r="G14" s="107"/>
    </row>
    <row r="15" spans="2:8" x14ac:dyDescent="0.2">
      <c r="B15" s="6" t="s">
        <v>64</v>
      </c>
      <c r="C15" s="121">
        <v>11823404</v>
      </c>
      <c r="D15" s="2"/>
      <c r="E15" s="121">
        <v>12905821</v>
      </c>
      <c r="G15" s="107"/>
    </row>
    <row r="16" spans="2:8" x14ac:dyDescent="0.2">
      <c r="B16" s="1" t="s">
        <v>58</v>
      </c>
      <c r="C16" s="121">
        <v>16936853</v>
      </c>
      <c r="D16" s="2"/>
      <c r="E16" s="121">
        <v>20855608</v>
      </c>
      <c r="G16" s="107"/>
    </row>
    <row r="17" spans="2:7" x14ac:dyDescent="0.2">
      <c r="C17" s="122">
        <f>SUM(C12:C16)</f>
        <v>1036411971</v>
      </c>
      <c r="D17" s="2"/>
      <c r="E17" s="122">
        <f>SUM(E12:E16)</f>
        <v>1111725576</v>
      </c>
      <c r="G17" s="107"/>
    </row>
    <row r="18" spans="2:7" x14ac:dyDescent="0.2">
      <c r="B18" s="5" t="s">
        <v>65</v>
      </c>
      <c r="C18" s="35"/>
      <c r="D18" s="2"/>
      <c r="E18" s="35"/>
      <c r="G18" s="148"/>
    </row>
    <row r="19" spans="2:7" x14ac:dyDescent="0.2">
      <c r="B19" s="1" t="s">
        <v>66</v>
      </c>
      <c r="C19" s="121">
        <v>2931412741</v>
      </c>
      <c r="D19" s="2"/>
      <c r="E19" s="121">
        <v>2994986706</v>
      </c>
      <c r="G19" s="107"/>
    </row>
    <row r="20" spans="2:7" x14ac:dyDescent="0.2">
      <c r="B20" s="1" t="s">
        <v>5</v>
      </c>
      <c r="C20" s="121">
        <v>94003800</v>
      </c>
      <c r="D20" s="2"/>
      <c r="E20" s="121">
        <v>82414127</v>
      </c>
      <c r="G20" s="107"/>
    </row>
    <row r="21" spans="2:7" x14ac:dyDescent="0.2">
      <c r="B21" s="1" t="s">
        <v>67</v>
      </c>
      <c r="C21" s="123">
        <v>-6439408</v>
      </c>
      <c r="D21" s="2"/>
      <c r="E21" s="123">
        <v>-5758977</v>
      </c>
      <c r="G21" s="78"/>
    </row>
    <row r="22" spans="2:7" x14ac:dyDescent="0.2">
      <c r="C22" s="122">
        <f>SUM(C19:C21)</f>
        <v>3018977133</v>
      </c>
      <c r="D22" s="2"/>
      <c r="E22" s="122">
        <f>SUM(E19:E21)</f>
        <v>3071641856</v>
      </c>
      <c r="G22" s="107"/>
    </row>
    <row r="23" spans="2:7" x14ac:dyDescent="0.2">
      <c r="C23" s="35"/>
      <c r="D23" s="2"/>
      <c r="E23" s="35"/>
      <c r="G23" s="148"/>
    </row>
    <row r="24" spans="2:7" x14ac:dyDescent="0.2">
      <c r="B24" s="5" t="s">
        <v>18</v>
      </c>
      <c r="C24" s="35"/>
      <c r="D24" s="2"/>
      <c r="E24" s="35"/>
      <c r="G24" s="148"/>
    </row>
    <row r="25" spans="2:7" x14ac:dyDescent="0.2">
      <c r="B25" s="1" t="s">
        <v>19</v>
      </c>
      <c r="C25" s="107">
        <v>5436321415</v>
      </c>
      <c r="D25" s="2"/>
      <c r="E25" s="107">
        <v>4907465601</v>
      </c>
      <c r="G25" s="107"/>
    </row>
    <row r="26" spans="2:7" x14ac:dyDescent="0.2">
      <c r="B26" s="1" t="s">
        <v>20</v>
      </c>
      <c r="C26" s="107">
        <v>92624872</v>
      </c>
      <c r="D26" s="2"/>
      <c r="E26" s="107">
        <v>139286475</v>
      </c>
      <c r="G26" s="107"/>
    </row>
    <row r="27" spans="2:7" x14ac:dyDescent="0.2">
      <c r="B27" s="1" t="s">
        <v>59</v>
      </c>
      <c r="C27" s="107">
        <v>24081095</v>
      </c>
      <c r="D27" s="2"/>
      <c r="E27" s="107">
        <v>17786332</v>
      </c>
      <c r="G27" s="107"/>
    </row>
    <row r="28" spans="2:7" x14ac:dyDescent="0.2">
      <c r="B28" s="1" t="s">
        <v>5</v>
      </c>
      <c r="C28" s="107">
        <v>58837359</v>
      </c>
      <c r="D28" s="2"/>
      <c r="E28" s="107">
        <v>62094592</v>
      </c>
      <c r="G28" s="107"/>
    </row>
    <row r="29" spans="2:7" x14ac:dyDescent="0.2">
      <c r="B29" s="1" t="s">
        <v>21</v>
      </c>
      <c r="C29" s="108">
        <v>-138827966</v>
      </c>
      <c r="D29" s="2"/>
      <c r="E29" s="108">
        <v>-137977687</v>
      </c>
      <c r="G29" s="78"/>
    </row>
    <row r="30" spans="2:7" x14ac:dyDescent="0.2">
      <c r="C30" s="122">
        <f>SUM(C25:C29)</f>
        <v>5473036775</v>
      </c>
      <c r="D30" s="2"/>
      <c r="E30" s="122">
        <f>SUM(E25:E29)</f>
        <v>4988655313</v>
      </c>
      <c r="G30" s="107"/>
    </row>
    <row r="31" spans="2:7" x14ac:dyDescent="0.2">
      <c r="B31" s="5" t="s">
        <v>22</v>
      </c>
      <c r="C31" s="35"/>
      <c r="D31" s="2"/>
      <c r="E31" s="35"/>
      <c r="G31" s="148"/>
    </row>
    <row r="32" spans="2:7" x14ac:dyDescent="0.2">
      <c r="B32" s="1" t="s">
        <v>22</v>
      </c>
      <c r="C32" s="124">
        <v>13516692</v>
      </c>
      <c r="D32" s="2"/>
      <c r="E32" s="124">
        <v>15894272</v>
      </c>
      <c r="G32" s="107"/>
    </row>
    <row r="33" spans="2:7" x14ac:dyDescent="0.2">
      <c r="C33" s="35"/>
      <c r="D33" s="2"/>
      <c r="E33" s="35"/>
      <c r="G33" s="148"/>
    </row>
    <row r="34" spans="2:7" x14ac:dyDescent="0.2">
      <c r="B34" s="7" t="s">
        <v>23</v>
      </c>
      <c r="C34" s="35"/>
      <c r="D34" s="2"/>
      <c r="E34" s="35"/>
      <c r="G34" s="148"/>
    </row>
    <row r="35" spans="2:7" x14ac:dyDescent="0.2">
      <c r="B35" s="6" t="s">
        <v>23</v>
      </c>
      <c r="C35" s="121">
        <v>80758715</v>
      </c>
      <c r="D35" s="2"/>
      <c r="E35" s="121">
        <v>80916684</v>
      </c>
      <c r="G35" s="107"/>
    </row>
    <row r="36" spans="2:7" x14ac:dyDescent="0.2">
      <c r="B36" s="1" t="s">
        <v>121</v>
      </c>
      <c r="C36" s="123">
        <v>-49711237</v>
      </c>
      <c r="D36" s="2"/>
      <c r="E36" s="123">
        <v>-48110798</v>
      </c>
      <c r="G36" s="78"/>
    </row>
    <row r="37" spans="2:7" x14ac:dyDescent="0.2">
      <c r="C37" s="122">
        <f>SUM(C35:C36)</f>
        <v>31047478</v>
      </c>
      <c r="D37" s="2"/>
      <c r="E37" s="122">
        <f>SUM(E35:E36)</f>
        <v>32805886</v>
      </c>
      <c r="G37" s="107"/>
    </row>
    <row r="38" spans="2:7" x14ac:dyDescent="0.2">
      <c r="C38" s="35"/>
      <c r="D38" s="2"/>
      <c r="E38" s="35"/>
      <c r="G38" s="148"/>
    </row>
    <row r="39" spans="2:7" x14ac:dyDescent="0.2">
      <c r="B39" s="7" t="s">
        <v>62</v>
      </c>
      <c r="C39" s="121"/>
      <c r="D39" s="2"/>
      <c r="E39" s="121"/>
      <c r="G39" s="107"/>
    </row>
    <row r="40" spans="2:7" x14ac:dyDescent="0.2">
      <c r="B40" s="6" t="s">
        <v>62</v>
      </c>
      <c r="C40" s="121">
        <v>244700</v>
      </c>
      <c r="D40" s="2"/>
      <c r="E40" s="121">
        <v>244700</v>
      </c>
      <c r="G40" s="107"/>
    </row>
    <row r="41" spans="2:7" x14ac:dyDescent="0.2">
      <c r="B41" s="1" t="s">
        <v>74</v>
      </c>
      <c r="C41" s="123">
        <v>-2447</v>
      </c>
      <c r="D41" s="2"/>
      <c r="E41" s="123">
        <v>-2447</v>
      </c>
      <c r="G41" s="78"/>
    </row>
    <row r="42" spans="2:7" x14ac:dyDescent="0.2">
      <c r="C42" s="122">
        <f>SUM(C40:C41)</f>
        <v>242253</v>
      </c>
      <c r="D42" s="2"/>
      <c r="E42" s="122">
        <f>SUM(E40:E41)</f>
        <v>242253</v>
      </c>
      <c r="G42" s="107"/>
    </row>
    <row r="43" spans="2:7" x14ac:dyDescent="0.2">
      <c r="C43" s="35"/>
      <c r="D43" s="2"/>
      <c r="E43" s="35"/>
      <c r="G43" s="148"/>
    </row>
    <row r="44" spans="2:7" x14ac:dyDescent="0.2">
      <c r="B44" s="5" t="s">
        <v>24</v>
      </c>
      <c r="C44" s="35"/>
      <c r="D44" s="2"/>
      <c r="E44" s="35"/>
      <c r="G44" s="148"/>
    </row>
    <row r="45" spans="2:7" x14ac:dyDescent="0.2">
      <c r="B45" s="6" t="s">
        <v>24</v>
      </c>
      <c r="C45" s="121">
        <v>403945658</v>
      </c>
      <c r="D45" s="2"/>
      <c r="E45" s="121">
        <v>376308421</v>
      </c>
      <c r="G45" s="107"/>
    </row>
    <row r="46" spans="2:7" x14ac:dyDescent="0.2">
      <c r="B46" s="1" t="s">
        <v>25</v>
      </c>
      <c r="C46" s="123">
        <v>-87117182</v>
      </c>
      <c r="D46" s="2"/>
      <c r="E46" s="123">
        <v>-77516778</v>
      </c>
      <c r="G46" s="78"/>
    </row>
    <row r="47" spans="2:7" x14ac:dyDescent="0.2">
      <c r="C47" s="122">
        <f>SUM(C45:C46)</f>
        <v>316828476</v>
      </c>
      <c r="D47" s="2"/>
      <c r="E47" s="122">
        <f>SUM(E45:E46)</f>
        <v>298791643</v>
      </c>
      <c r="G47" s="107"/>
    </row>
    <row r="48" spans="2:7" x14ac:dyDescent="0.2">
      <c r="B48" s="5" t="s">
        <v>6</v>
      </c>
      <c r="C48" s="35"/>
      <c r="D48" s="2"/>
      <c r="E48" s="35"/>
      <c r="G48" s="148"/>
    </row>
    <row r="49" spans="2:7" x14ac:dyDescent="0.2">
      <c r="B49" s="1" t="s">
        <v>26</v>
      </c>
      <c r="C49" s="121">
        <v>65431462</v>
      </c>
      <c r="D49" s="2"/>
      <c r="E49" s="121">
        <v>68547811</v>
      </c>
      <c r="G49" s="107"/>
    </row>
    <row r="50" spans="2:7" x14ac:dyDescent="0.2">
      <c r="B50" s="1" t="s">
        <v>75</v>
      </c>
      <c r="C50" s="121">
        <v>7869527</v>
      </c>
      <c r="D50" s="2"/>
      <c r="E50" s="121">
        <v>7869527</v>
      </c>
      <c r="G50" s="107"/>
    </row>
    <row r="51" spans="2:7" x14ac:dyDescent="0.2">
      <c r="B51" s="1" t="s">
        <v>27</v>
      </c>
      <c r="C51" s="121">
        <v>5036484</v>
      </c>
      <c r="D51" s="2"/>
      <c r="E51" s="121">
        <v>5144713</v>
      </c>
      <c r="G51" s="107"/>
    </row>
    <row r="52" spans="2:7" x14ac:dyDescent="0.2">
      <c r="B52" s="1" t="s">
        <v>76</v>
      </c>
      <c r="C52" s="123">
        <v>-6394669</v>
      </c>
      <c r="D52" s="2"/>
      <c r="E52" s="123">
        <v>-5042255</v>
      </c>
      <c r="G52" s="78"/>
    </row>
    <row r="53" spans="2:7" x14ac:dyDescent="0.2">
      <c r="C53" s="122">
        <f>SUM(C49:C52)</f>
        <v>71942804</v>
      </c>
      <c r="D53" s="39"/>
      <c r="E53" s="122">
        <f>SUM(E49:E52)</f>
        <v>76519796</v>
      </c>
      <c r="G53" s="107"/>
    </row>
    <row r="54" spans="2:7" x14ac:dyDescent="0.2">
      <c r="C54" s="35"/>
      <c r="D54" s="39"/>
      <c r="E54" s="35"/>
      <c r="G54" s="148"/>
    </row>
    <row r="55" spans="2:7" ht="13.5" thickBot="1" x14ac:dyDescent="0.25">
      <c r="B55" s="7" t="s">
        <v>7</v>
      </c>
      <c r="C55" s="43">
        <f>SUM(C17+C22+C30+C32+C37+C42+C47+C53)</f>
        <v>9962003582</v>
      </c>
      <c r="D55" s="40"/>
      <c r="E55" s="43">
        <f>SUM(E17+E22+E30+E32+E37+E42+E47+E53)</f>
        <v>9596276595</v>
      </c>
      <c r="G55" s="149"/>
    </row>
    <row r="56" spans="2:7" ht="13.5" thickTop="1" x14ac:dyDescent="0.2">
      <c r="C56" s="35"/>
      <c r="E56" s="35"/>
      <c r="G56" s="148"/>
    </row>
    <row r="57" spans="2:7" x14ac:dyDescent="0.2">
      <c r="B57" s="1" t="s">
        <v>60</v>
      </c>
      <c r="C57" s="121">
        <v>719568047</v>
      </c>
      <c r="D57" s="37"/>
      <c r="E57" s="121">
        <v>674686605</v>
      </c>
      <c r="G57" s="107"/>
    </row>
    <row r="58" spans="2:7" x14ac:dyDescent="0.2">
      <c r="B58" s="1" t="s">
        <v>28</v>
      </c>
      <c r="C58" s="121">
        <v>26370494746</v>
      </c>
      <c r="D58" s="37"/>
      <c r="E58" s="121">
        <v>23961346037</v>
      </c>
      <c r="G58" s="107"/>
    </row>
    <row r="59" spans="2:7" x14ac:dyDescent="0.2">
      <c r="D59" s="41"/>
      <c r="E59" s="10"/>
    </row>
    <row r="60" spans="2:7" x14ac:dyDescent="0.2">
      <c r="C60" s="15"/>
      <c r="D60" s="41"/>
      <c r="E60" s="10"/>
    </row>
    <row r="61" spans="2:7" x14ac:dyDescent="0.2">
      <c r="C61" s="15"/>
    </row>
    <row r="62" spans="2:7" x14ac:dyDescent="0.2">
      <c r="C62" s="40"/>
    </row>
    <row r="63" spans="2:7" ht="15" x14ac:dyDescent="0.3">
      <c r="B63" s="11"/>
      <c r="C63" s="11"/>
      <c r="D63" s="42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C8 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topLeftCell="A28" workbookViewId="0">
      <selection activeCell="H12" sqref="H12"/>
    </sheetView>
  </sheetViews>
  <sheetFormatPr baseColWidth="10"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36" customWidth="1"/>
    <col min="5" max="5" width="16.85546875" style="1" customWidth="1"/>
    <col min="6" max="6" width="11" style="1"/>
    <col min="7" max="7" width="13.7109375" style="1" customWidth="1"/>
    <col min="8" max="16384" width="11" style="1"/>
  </cols>
  <sheetData>
    <row r="4" spans="2:7" ht="18" x14ac:dyDescent="0.25">
      <c r="B4" s="165" t="s">
        <v>1</v>
      </c>
      <c r="C4" s="165"/>
      <c r="D4" s="165"/>
      <c r="E4" s="165"/>
    </row>
    <row r="5" spans="2:7" x14ac:dyDescent="0.2">
      <c r="B5" s="163" t="s">
        <v>112</v>
      </c>
      <c r="C5" s="163"/>
      <c r="D5" s="163"/>
      <c r="E5" s="163"/>
    </row>
    <row r="6" spans="2:7" x14ac:dyDescent="0.2">
      <c r="B6" s="164" t="s">
        <v>154</v>
      </c>
      <c r="C6" s="164"/>
      <c r="D6" s="164"/>
      <c r="E6" s="164"/>
    </row>
    <row r="7" spans="2:7" x14ac:dyDescent="0.2">
      <c r="B7" s="163" t="s">
        <v>77</v>
      </c>
      <c r="C7" s="163"/>
      <c r="D7" s="163"/>
      <c r="E7" s="163"/>
    </row>
    <row r="8" spans="2:7" ht="15" customHeight="1" x14ac:dyDescent="0.2"/>
    <row r="9" spans="2:7" ht="15" customHeight="1" x14ac:dyDescent="0.2">
      <c r="C9" s="30">
        <v>2018</v>
      </c>
      <c r="E9" s="30">
        <v>2017</v>
      </c>
    </row>
    <row r="10" spans="2:7" x14ac:dyDescent="0.2">
      <c r="B10" s="5" t="s">
        <v>57</v>
      </c>
      <c r="C10" s="151" t="s">
        <v>148</v>
      </c>
      <c r="D10" s="150"/>
      <c r="E10" s="151" t="s">
        <v>148</v>
      </c>
      <c r="F10" s="145"/>
    </row>
    <row r="12" spans="2:7" ht="15.75" x14ac:dyDescent="0.25">
      <c r="B12" s="5" t="s">
        <v>29</v>
      </c>
      <c r="D12" s="4"/>
    </row>
    <row r="13" spans="2:7" ht="15.75" x14ac:dyDescent="0.25">
      <c r="B13" s="5"/>
      <c r="D13" s="4"/>
    </row>
    <row r="14" spans="2:7" x14ac:dyDescent="0.2">
      <c r="B14" s="5" t="s">
        <v>30</v>
      </c>
      <c r="D14" s="2"/>
    </row>
    <row r="15" spans="2:7" x14ac:dyDescent="0.2">
      <c r="B15" s="1" t="s">
        <v>31</v>
      </c>
      <c r="C15" s="78">
        <v>2668282931</v>
      </c>
      <c r="D15" s="2"/>
      <c r="E15" s="78">
        <v>2324634113</v>
      </c>
      <c r="G15" s="78"/>
    </row>
    <row r="16" spans="2:7" x14ac:dyDescent="0.2">
      <c r="B16" s="1" t="s">
        <v>32</v>
      </c>
      <c r="C16" s="78">
        <v>162718</v>
      </c>
      <c r="D16" s="2"/>
      <c r="E16" s="78">
        <v>167718</v>
      </c>
      <c r="G16" s="78"/>
    </row>
    <row r="17" spans="2:7" x14ac:dyDescent="0.2">
      <c r="B17" s="1" t="s">
        <v>33</v>
      </c>
      <c r="C17" s="79">
        <v>20283</v>
      </c>
      <c r="D17" s="2"/>
      <c r="E17" s="79">
        <v>19860</v>
      </c>
      <c r="G17" s="78"/>
    </row>
    <row r="18" spans="2:7" x14ac:dyDescent="0.2">
      <c r="C18" s="82">
        <f>SUM(C15:C17)</f>
        <v>2668465932</v>
      </c>
      <c r="D18" s="2"/>
      <c r="E18" s="82">
        <f>SUM(E15:E17)</f>
        <v>2324821691</v>
      </c>
      <c r="G18" s="78"/>
    </row>
    <row r="19" spans="2:7" x14ac:dyDescent="0.2">
      <c r="C19" s="78"/>
      <c r="D19" s="2"/>
      <c r="E19" s="78"/>
      <c r="G19" s="78"/>
    </row>
    <row r="20" spans="2:7" x14ac:dyDescent="0.2">
      <c r="B20" s="5" t="s">
        <v>120</v>
      </c>
      <c r="C20" s="78"/>
      <c r="D20" s="2"/>
      <c r="E20" s="78"/>
      <c r="G20" s="78"/>
    </row>
    <row r="21" spans="2:7" x14ac:dyDescent="0.2">
      <c r="B21" s="1" t="s">
        <v>79</v>
      </c>
      <c r="C21" s="78">
        <v>43832586</v>
      </c>
      <c r="D21" s="14"/>
      <c r="E21" s="78">
        <v>38782502</v>
      </c>
      <c r="G21" s="78"/>
    </row>
    <row r="22" spans="2:7" x14ac:dyDescent="0.2">
      <c r="B22" s="1" t="s">
        <v>111</v>
      </c>
      <c r="C22" s="80"/>
      <c r="D22" s="14"/>
      <c r="E22" s="80">
        <v>0</v>
      </c>
      <c r="G22" s="78"/>
    </row>
    <row r="23" spans="2:7" x14ac:dyDescent="0.2">
      <c r="C23" s="83">
        <f>C21+C22</f>
        <v>43832586</v>
      </c>
      <c r="D23" s="14"/>
      <c r="E23" s="83">
        <f>SUM(E21:E22)</f>
        <v>38782502</v>
      </c>
      <c r="G23" s="78"/>
    </row>
    <row r="24" spans="2:7" x14ac:dyDescent="0.2">
      <c r="C24" s="78"/>
      <c r="D24" s="2"/>
      <c r="E24" s="78"/>
      <c r="G24" s="78"/>
    </row>
    <row r="25" spans="2:7" x14ac:dyDescent="0.2">
      <c r="C25" s="78"/>
      <c r="D25" s="2"/>
      <c r="E25" s="78"/>
      <c r="G25" s="36"/>
    </row>
    <row r="26" spans="2:7" x14ac:dyDescent="0.2">
      <c r="B26" s="7" t="s">
        <v>34</v>
      </c>
      <c r="G26" s="36"/>
    </row>
    <row r="27" spans="2:7" x14ac:dyDescent="0.2">
      <c r="G27" s="36"/>
    </row>
    <row r="28" spans="2:7" x14ac:dyDescent="0.2">
      <c r="B28" s="7" t="s">
        <v>35</v>
      </c>
      <c r="G28" s="36"/>
    </row>
    <row r="29" spans="2:7" x14ac:dyDescent="0.2">
      <c r="B29" s="1" t="s">
        <v>36</v>
      </c>
      <c r="C29" s="9">
        <v>5345880754</v>
      </c>
      <c r="D29" s="37"/>
      <c r="E29" s="9">
        <v>5394904885</v>
      </c>
      <c r="G29" s="37"/>
    </row>
    <row r="30" spans="2:7" x14ac:dyDescent="0.2">
      <c r="B30" s="6" t="s">
        <v>33</v>
      </c>
      <c r="C30" s="12">
        <v>3364233</v>
      </c>
      <c r="D30" s="37"/>
      <c r="E30" s="12">
        <v>3075387</v>
      </c>
      <c r="G30" s="37"/>
    </row>
    <row r="31" spans="2:7" x14ac:dyDescent="0.2">
      <c r="C31" s="44">
        <f>SUM(C29:C30)</f>
        <v>5349244987</v>
      </c>
      <c r="D31" s="37"/>
      <c r="E31" s="44">
        <f>SUM(E29:E30)</f>
        <v>5397980272</v>
      </c>
      <c r="G31" s="37"/>
    </row>
    <row r="32" spans="2:7" x14ac:dyDescent="0.2">
      <c r="C32" s="78"/>
      <c r="D32" s="2"/>
      <c r="E32" s="78"/>
      <c r="G32" s="78"/>
    </row>
    <row r="33" spans="2:7" x14ac:dyDescent="0.2">
      <c r="B33" s="5" t="s">
        <v>8</v>
      </c>
      <c r="C33" s="79">
        <v>147194656</v>
      </c>
      <c r="D33" s="2"/>
      <c r="E33" s="79">
        <v>134872638</v>
      </c>
      <c r="G33" s="78"/>
    </row>
    <row r="34" spans="2:7" x14ac:dyDescent="0.2">
      <c r="B34" s="1" t="s">
        <v>1</v>
      </c>
      <c r="G34" s="36"/>
    </row>
    <row r="35" spans="2:7" x14ac:dyDescent="0.2">
      <c r="C35" s="78"/>
      <c r="D35" s="2"/>
      <c r="E35" s="78"/>
      <c r="G35" s="78"/>
    </row>
    <row r="36" spans="2:7" ht="13.5" thickBot="1" x14ac:dyDescent="0.25">
      <c r="B36" s="5" t="s">
        <v>9</v>
      </c>
      <c r="C36" s="125">
        <f>SUM(C18,C23,C31,C33)</f>
        <v>8208738161</v>
      </c>
      <c r="D36" s="38"/>
      <c r="E36" s="125">
        <f>SUM(E18,E23,E31,E33)</f>
        <v>7896457103</v>
      </c>
      <c r="G36" s="84"/>
    </row>
    <row r="37" spans="2:7" x14ac:dyDescent="0.2">
      <c r="C37" s="78"/>
      <c r="D37" s="2"/>
      <c r="E37" s="78"/>
      <c r="G37" s="78"/>
    </row>
    <row r="38" spans="2:7" x14ac:dyDescent="0.2">
      <c r="C38" s="78"/>
      <c r="D38" s="2"/>
      <c r="E38" s="78"/>
      <c r="G38" s="78"/>
    </row>
    <row r="39" spans="2:7" x14ac:dyDescent="0.2">
      <c r="B39" s="7" t="s">
        <v>10</v>
      </c>
      <c r="C39" s="78"/>
      <c r="D39" s="2"/>
      <c r="E39" s="78"/>
      <c r="G39" s="36"/>
    </row>
    <row r="40" spans="2:7" x14ac:dyDescent="0.2">
      <c r="B40" s="1" t="s">
        <v>11</v>
      </c>
      <c r="C40" s="78">
        <v>202277066</v>
      </c>
      <c r="D40" s="2"/>
      <c r="E40" s="78">
        <v>190409869</v>
      </c>
      <c r="G40" s="78"/>
    </row>
    <row r="41" spans="2:7" x14ac:dyDescent="0.2">
      <c r="B41" s="1" t="s">
        <v>37</v>
      </c>
      <c r="C41" s="78">
        <v>1466927832</v>
      </c>
      <c r="D41" s="2"/>
      <c r="E41" s="78">
        <v>1400843487</v>
      </c>
      <c r="G41" s="78"/>
    </row>
    <row r="42" spans="2:7" x14ac:dyDescent="0.2">
      <c r="B42" s="1" t="s">
        <v>12</v>
      </c>
      <c r="C42" s="80">
        <v>84060523</v>
      </c>
      <c r="D42" s="2"/>
      <c r="E42" s="80">
        <v>108566136</v>
      </c>
      <c r="G42" s="78"/>
    </row>
    <row r="43" spans="2:7" x14ac:dyDescent="0.2">
      <c r="C43" s="78"/>
      <c r="D43" s="2"/>
      <c r="E43" s="78"/>
      <c r="G43" s="78"/>
    </row>
    <row r="44" spans="2:7" ht="13.5" thickBot="1" x14ac:dyDescent="0.25">
      <c r="B44" s="7" t="s">
        <v>38</v>
      </c>
      <c r="C44" s="81">
        <f>SUM(C40:C42)</f>
        <v>1753265421</v>
      </c>
      <c r="D44" s="2"/>
      <c r="E44" s="81">
        <f>SUM(E40:E42)</f>
        <v>1699819492</v>
      </c>
      <c r="G44" s="78"/>
    </row>
    <row r="45" spans="2:7" x14ac:dyDescent="0.2">
      <c r="C45" s="78"/>
      <c r="D45" s="2"/>
      <c r="E45" s="78"/>
      <c r="G45" s="78"/>
    </row>
    <row r="46" spans="2:7" ht="13.5" thickBot="1" x14ac:dyDescent="0.25">
      <c r="B46" s="5" t="s">
        <v>13</v>
      </c>
      <c r="C46" s="126">
        <f>SUM(C36+C44)</f>
        <v>9962003582</v>
      </c>
      <c r="D46" s="38"/>
      <c r="E46" s="126">
        <f>SUM(E36+E44)</f>
        <v>9596276595</v>
      </c>
      <c r="G46" s="84"/>
    </row>
    <row r="47" spans="2:7" ht="13.5" thickTop="1" x14ac:dyDescent="0.2">
      <c r="G47" s="36"/>
    </row>
    <row r="48" spans="2:7" x14ac:dyDescent="0.2">
      <c r="G48" s="36"/>
    </row>
    <row r="49" spans="2:7" x14ac:dyDescent="0.2">
      <c r="B49" s="1" t="s">
        <v>61</v>
      </c>
      <c r="C49" s="9">
        <v>719568047</v>
      </c>
      <c r="D49" s="37"/>
      <c r="E49" s="9">
        <v>674686605</v>
      </c>
      <c r="G49" s="37"/>
    </row>
    <row r="50" spans="2:7" x14ac:dyDescent="0.2">
      <c r="B50" s="1" t="s">
        <v>28</v>
      </c>
      <c r="C50" s="9">
        <v>-26370494746</v>
      </c>
      <c r="D50" s="37"/>
      <c r="E50" s="9">
        <v>-23961346037</v>
      </c>
      <c r="G50" s="37"/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5"/>
  <sheetViews>
    <sheetView showGridLines="0" topLeftCell="A37" workbookViewId="0">
      <selection activeCell="G15" sqref="G15"/>
    </sheetView>
  </sheetViews>
  <sheetFormatPr baseColWidth="10"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1" style="1"/>
    <col min="7" max="7" width="20.7109375" style="1" customWidth="1"/>
    <col min="8" max="16384" width="11" style="1"/>
  </cols>
  <sheetData>
    <row r="2" spans="2:7" ht="18" x14ac:dyDescent="0.25">
      <c r="B2" s="165" t="s">
        <v>1</v>
      </c>
      <c r="C2" s="165"/>
      <c r="D2" s="165"/>
      <c r="E2" s="165"/>
    </row>
    <row r="3" spans="2:7" x14ac:dyDescent="0.2">
      <c r="B3" s="163" t="s">
        <v>113</v>
      </c>
      <c r="C3" s="163"/>
      <c r="D3" s="163"/>
      <c r="E3" s="163"/>
      <c r="F3" s="28"/>
    </row>
    <row r="4" spans="2:7" x14ac:dyDescent="0.2">
      <c r="B4" s="166" t="s">
        <v>155</v>
      </c>
      <c r="C4" s="166"/>
      <c r="D4" s="166"/>
      <c r="E4" s="166"/>
      <c r="F4" s="28"/>
    </row>
    <row r="5" spans="2:7" x14ac:dyDescent="0.2">
      <c r="B5" s="163" t="s">
        <v>77</v>
      </c>
      <c r="C5" s="163"/>
      <c r="D5" s="163"/>
      <c r="E5" s="163"/>
      <c r="F5" s="28"/>
    </row>
    <row r="6" spans="2:7" ht="15" x14ac:dyDescent="0.2">
      <c r="B6" s="13"/>
      <c r="C6" s="13"/>
    </row>
    <row r="7" spans="2:7" ht="15" x14ac:dyDescent="0.2">
      <c r="B7" s="13"/>
      <c r="C7" s="75">
        <v>2018</v>
      </c>
      <c r="E7" s="30">
        <v>2017</v>
      </c>
    </row>
    <row r="8" spans="2:7" ht="15.75" x14ac:dyDescent="0.25">
      <c r="B8" s="3" t="s">
        <v>55</v>
      </c>
      <c r="C8" s="146" t="s">
        <v>148</v>
      </c>
      <c r="D8" s="145"/>
      <c r="E8" s="146" t="s">
        <v>148</v>
      </c>
    </row>
    <row r="9" spans="2:7" x14ac:dyDescent="0.2">
      <c r="C9" s="145"/>
      <c r="D9" s="145"/>
      <c r="E9" s="145"/>
    </row>
    <row r="10" spans="2:7" x14ac:dyDescent="0.2">
      <c r="B10" s="1" t="s">
        <v>39</v>
      </c>
      <c r="C10" s="78">
        <v>779709680</v>
      </c>
      <c r="D10" s="33"/>
      <c r="E10" s="78">
        <v>849273822</v>
      </c>
      <c r="G10" s="78"/>
    </row>
    <row r="11" spans="2:7" x14ac:dyDescent="0.2">
      <c r="B11" s="1" t="s">
        <v>69</v>
      </c>
      <c r="C11" s="78">
        <v>334802401</v>
      </c>
      <c r="D11" s="32"/>
      <c r="E11" s="78">
        <v>267015727</v>
      </c>
      <c r="G11" s="78"/>
    </row>
    <row r="12" spans="2:7" x14ac:dyDescent="0.2">
      <c r="B12" s="1" t="s">
        <v>80</v>
      </c>
      <c r="C12" s="79">
        <v>0</v>
      </c>
      <c r="D12" s="32"/>
      <c r="E12" s="79">
        <v>25320281</v>
      </c>
      <c r="G12" s="78"/>
    </row>
    <row r="13" spans="2:7" x14ac:dyDescent="0.2">
      <c r="C13" s="82">
        <f>SUM(C10:C12)</f>
        <v>1114512081</v>
      </c>
      <c r="D13" s="32"/>
      <c r="E13" s="82">
        <f>SUM(E10:E12)</f>
        <v>1141609830</v>
      </c>
      <c r="G13" s="84"/>
    </row>
    <row r="14" spans="2:7" x14ac:dyDescent="0.2">
      <c r="C14" s="78"/>
      <c r="D14" s="32"/>
      <c r="E14" s="78"/>
      <c r="G14" s="78"/>
    </row>
    <row r="15" spans="2:7" x14ac:dyDescent="0.2">
      <c r="B15" s="5" t="s">
        <v>56</v>
      </c>
      <c r="C15" s="78"/>
      <c r="D15" s="32"/>
      <c r="E15" s="78"/>
      <c r="G15" s="78"/>
    </row>
    <row r="16" spans="2:7" x14ac:dyDescent="0.2">
      <c r="B16" s="1" t="s">
        <v>54</v>
      </c>
      <c r="C16" s="78">
        <v>-393127317</v>
      </c>
      <c r="D16" s="32"/>
      <c r="E16" s="78">
        <v>-423866256</v>
      </c>
      <c r="G16" s="78"/>
    </row>
    <row r="17" spans="2:7" x14ac:dyDescent="0.2">
      <c r="B17" s="1" t="s">
        <v>70</v>
      </c>
      <c r="C17" s="80">
        <v>-56004589</v>
      </c>
      <c r="D17" s="32"/>
      <c r="E17" s="80">
        <v>-30045031</v>
      </c>
      <c r="G17" s="78"/>
    </row>
    <row r="18" spans="2:7" x14ac:dyDescent="0.2">
      <c r="C18" s="82">
        <f>SUM(C16:C17)</f>
        <v>-449131906</v>
      </c>
      <c r="D18" s="32"/>
      <c r="E18" s="82">
        <f>SUM(E16:E17)</f>
        <v>-453911287</v>
      </c>
      <c r="G18" s="84"/>
    </row>
    <row r="19" spans="2:7" x14ac:dyDescent="0.2">
      <c r="C19" s="78"/>
      <c r="D19" s="32"/>
      <c r="E19" s="78"/>
      <c r="G19" s="78"/>
    </row>
    <row r="20" spans="2:7" ht="13.5" thickBot="1" x14ac:dyDescent="0.25">
      <c r="B20" s="5" t="s">
        <v>40</v>
      </c>
      <c r="C20" s="81">
        <f>SUM(C13,C18)</f>
        <v>665380175</v>
      </c>
      <c r="D20" s="32"/>
      <c r="E20" s="81">
        <f>SUM(E13,E18)</f>
        <v>687698543</v>
      </c>
      <c r="G20" s="78"/>
    </row>
    <row r="21" spans="2:7" x14ac:dyDescent="0.2">
      <c r="C21" s="78"/>
      <c r="D21" s="32"/>
      <c r="E21" s="78"/>
      <c r="G21" s="78"/>
    </row>
    <row r="22" spans="2:7" x14ac:dyDescent="0.2">
      <c r="B22" s="5" t="s">
        <v>41</v>
      </c>
      <c r="C22" s="78">
        <v>-24268987</v>
      </c>
      <c r="D22" s="32"/>
      <c r="E22" s="78">
        <v>-50176848</v>
      </c>
      <c r="G22" s="78"/>
    </row>
    <row r="23" spans="2:7" x14ac:dyDescent="0.2">
      <c r="B23" s="5" t="s">
        <v>71</v>
      </c>
      <c r="C23" s="80">
        <v>0</v>
      </c>
      <c r="D23" s="32"/>
      <c r="E23" s="80">
        <v>-1131608</v>
      </c>
      <c r="G23" s="78"/>
    </row>
    <row r="24" spans="2:7" x14ac:dyDescent="0.2">
      <c r="B24" s="5"/>
      <c r="C24" s="82">
        <f>SUM(C22:C23)</f>
        <v>-24268987</v>
      </c>
      <c r="D24" s="32"/>
      <c r="E24" s="82">
        <f>SUM(E22:E23)</f>
        <v>-51308456</v>
      </c>
      <c r="G24" s="84"/>
    </row>
    <row r="25" spans="2:7" x14ac:dyDescent="0.2">
      <c r="C25" s="78"/>
      <c r="D25" s="32"/>
      <c r="E25" s="78"/>
      <c r="G25" s="78"/>
    </row>
    <row r="26" spans="2:7" x14ac:dyDescent="0.2">
      <c r="B26" s="5" t="s">
        <v>42</v>
      </c>
      <c r="C26" s="78">
        <f>SUM(C20,C24)</f>
        <v>641111188</v>
      </c>
      <c r="D26" s="32"/>
      <c r="E26" s="78">
        <f>SUM(E20,E24)</f>
        <v>636390087</v>
      </c>
      <c r="G26" s="78"/>
    </row>
    <row r="27" spans="2:7" x14ac:dyDescent="0.2">
      <c r="B27" s="5"/>
      <c r="C27" s="78"/>
      <c r="D27" s="32"/>
      <c r="E27" s="78"/>
      <c r="G27" s="78"/>
    </row>
    <row r="28" spans="2:7" x14ac:dyDescent="0.2">
      <c r="B28" s="1" t="s">
        <v>63</v>
      </c>
      <c r="C28" s="78">
        <v>3364199</v>
      </c>
      <c r="D28" s="32"/>
      <c r="E28" s="78">
        <v>1599235</v>
      </c>
      <c r="G28" s="78"/>
    </row>
    <row r="29" spans="2:7" x14ac:dyDescent="0.2">
      <c r="B29" s="5"/>
      <c r="C29" s="78"/>
      <c r="D29" s="32"/>
      <c r="E29" s="78"/>
      <c r="G29" s="78"/>
    </row>
    <row r="30" spans="2:7" x14ac:dyDescent="0.2">
      <c r="B30" s="5" t="s">
        <v>0</v>
      </c>
      <c r="C30" s="78" t="s">
        <v>1</v>
      </c>
      <c r="D30" s="32"/>
      <c r="E30" s="78" t="s">
        <v>1</v>
      </c>
      <c r="G30" s="78"/>
    </row>
    <row r="31" spans="2:7" x14ac:dyDescent="0.2">
      <c r="B31" s="1" t="s">
        <v>52</v>
      </c>
      <c r="C31" s="78">
        <v>45339429</v>
      </c>
      <c r="D31" s="32"/>
      <c r="E31" s="78">
        <v>44565781</v>
      </c>
      <c r="G31" s="78"/>
    </row>
    <row r="32" spans="2:7" x14ac:dyDescent="0.2">
      <c r="B32" s="1" t="s">
        <v>53</v>
      </c>
      <c r="C32" s="78">
        <v>1777080</v>
      </c>
      <c r="D32" s="32"/>
      <c r="E32" s="78">
        <v>2311343</v>
      </c>
      <c r="G32" s="78"/>
    </row>
    <row r="33" spans="2:7" x14ac:dyDescent="0.2">
      <c r="B33" s="1" t="s">
        <v>81</v>
      </c>
      <c r="C33" s="79">
        <v>82458279</v>
      </c>
      <c r="D33" s="32"/>
      <c r="E33" s="79">
        <v>77564200</v>
      </c>
      <c r="G33" s="78"/>
    </row>
    <row r="34" spans="2:7" x14ac:dyDescent="0.2">
      <c r="C34" s="82">
        <f>SUM(C31:C33)</f>
        <v>129574788</v>
      </c>
      <c r="D34" s="32"/>
      <c r="E34" s="82">
        <f>SUM(E31:E33)</f>
        <v>124441324</v>
      </c>
      <c r="G34" s="84"/>
    </row>
    <row r="35" spans="2:7" x14ac:dyDescent="0.2">
      <c r="C35" s="78"/>
      <c r="D35" s="32"/>
      <c r="E35" s="78"/>
      <c r="G35" s="78"/>
    </row>
    <row r="36" spans="2:7" x14ac:dyDescent="0.2">
      <c r="B36" s="5" t="s">
        <v>2</v>
      </c>
      <c r="C36" s="78"/>
      <c r="D36" s="32"/>
      <c r="E36" s="78"/>
      <c r="G36" s="78"/>
    </row>
    <row r="37" spans="2:7" x14ac:dyDescent="0.2">
      <c r="B37" s="8" t="s">
        <v>52</v>
      </c>
      <c r="C37" s="78">
        <v>-63431704</v>
      </c>
      <c r="D37" s="32"/>
      <c r="E37" s="78">
        <v>-76457877</v>
      </c>
      <c r="G37" s="78"/>
    </row>
    <row r="38" spans="2:7" x14ac:dyDescent="0.2">
      <c r="B38" s="8" t="s">
        <v>68</v>
      </c>
      <c r="C38" s="79">
        <v>0</v>
      </c>
      <c r="D38" s="32"/>
      <c r="E38" s="79">
        <v>0</v>
      </c>
      <c r="G38" s="78"/>
    </row>
    <row r="39" spans="2:7" x14ac:dyDescent="0.2">
      <c r="B39" s="8"/>
      <c r="C39" s="82">
        <f>SUM(C37:C38)</f>
        <v>-63431704</v>
      </c>
      <c r="D39" s="32"/>
      <c r="E39" s="82">
        <f>SUM(E37:E38)</f>
        <v>-76457877</v>
      </c>
      <c r="G39" s="84"/>
    </row>
    <row r="40" spans="2:7" x14ac:dyDescent="0.2">
      <c r="B40" s="5"/>
      <c r="C40" s="78"/>
      <c r="D40" s="32"/>
      <c r="E40" s="78"/>
      <c r="G40" s="78"/>
    </row>
    <row r="41" spans="2:7" x14ac:dyDescent="0.2">
      <c r="B41" s="5" t="s">
        <v>43</v>
      </c>
      <c r="C41" s="78"/>
      <c r="D41" s="32"/>
      <c r="E41" s="78"/>
      <c r="G41" s="78"/>
    </row>
    <row r="42" spans="2:7" x14ac:dyDescent="0.2">
      <c r="B42" s="1" t="s">
        <v>72</v>
      </c>
      <c r="C42" s="78">
        <v>-294917490</v>
      </c>
      <c r="D42" s="32"/>
      <c r="E42" s="78">
        <v>-281393624</v>
      </c>
      <c r="G42" s="78"/>
    </row>
    <row r="43" spans="2:7" x14ac:dyDescent="0.2">
      <c r="B43" s="1" t="s">
        <v>44</v>
      </c>
      <c r="C43" s="78">
        <v>-67647154</v>
      </c>
      <c r="D43" s="32"/>
      <c r="E43" s="78">
        <v>-51521894</v>
      </c>
      <c r="G43" s="78"/>
    </row>
    <row r="44" spans="2:7" x14ac:dyDescent="0.2">
      <c r="B44" s="1" t="s">
        <v>45</v>
      </c>
      <c r="C44" s="78">
        <v>-29264639</v>
      </c>
      <c r="D44" s="32"/>
      <c r="E44" s="78">
        <v>-29268280</v>
      </c>
      <c r="G44" s="78"/>
    </row>
    <row r="45" spans="2:7" x14ac:dyDescent="0.2">
      <c r="B45" s="1" t="s">
        <v>46</v>
      </c>
      <c r="C45" s="78"/>
      <c r="D45" s="32"/>
      <c r="E45" s="78">
        <v>-14449162</v>
      </c>
      <c r="G45" s="78"/>
    </row>
    <row r="46" spans="2:7" x14ac:dyDescent="0.2">
      <c r="B46" s="1" t="s">
        <v>47</v>
      </c>
      <c r="C46" s="80">
        <v>-222597264</v>
      </c>
      <c r="D46" s="32"/>
      <c r="E46" s="80">
        <v>-202557906</v>
      </c>
      <c r="G46" s="78"/>
    </row>
    <row r="47" spans="2:7" x14ac:dyDescent="0.2">
      <c r="B47" s="5"/>
      <c r="C47" s="83">
        <f>SUM(C42:C46)</f>
        <v>-614426547</v>
      </c>
      <c r="D47" s="32"/>
      <c r="E47" s="83">
        <f>SUM(E42:E46)</f>
        <v>-579190866</v>
      </c>
      <c r="G47" s="84"/>
    </row>
    <row r="48" spans="2:7" x14ac:dyDescent="0.2">
      <c r="B48" s="5"/>
      <c r="C48" s="78"/>
      <c r="D48" s="32"/>
      <c r="E48" s="78"/>
      <c r="G48" s="78"/>
    </row>
    <row r="49" spans="2:7" ht="13.5" thickBot="1" x14ac:dyDescent="0.25">
      <c r="B49" s="5" t="s">
        <v>48</v>
      </c>
      <c r="C49" s="81">
        <f>C26+C34+C39+CA4939+C47+C28</f>
        <v>96191924</v>
      </c>
      <c r="D49" s="32"/>
      <c r="E49" s="81">
        <f>E26+E34+E39+CB4939+E47+E28</f>
        <v>106781903</v>
      </c>
      <c r="G49" s="78"/>
    </row>
    <row r="50" spans="2:7" x14ac:dyDescent="0.2">
      <c r="B50" s="5"/>
      <c r="C50" s="78"/>
      <c r="D50" s="32"/>
      <c r="E50" s="78"/>
      <c r="G50" s="78"/>
    </row>
    <row r="51" spans="2:7" x14ac:dyDescent="0.2">
      <c r="B51" s="5" t="s">
        <v>49</v>
      </c>
      <c r="C51" s="78" t="s">
        <v>1</v>
      </c>
      <c r="D51" s="32"/>
      <c r="E51" s="78" t="s">
        <v>1</v>
      </c>
      <c r="G51" s="78"/>
    </row>
    <row r="52" spans="2:7" x14ac:dyDescent="0.2">
      <c r="B52" s="1" t="s">
        <v>50</v>
      </c>
      <c r="C52" s="78">
        <v>12225995</v>
      </c>
      <c r="D52" s="32"/>
      <c r="E52" s="78">
        <v>25310364</v>
      </c>
      <c r="G52" s="78"/>
    </row>
    <row r="53" spans="2:7" x14ac:dyDescent="0.2">
      <c r="B53" s="1" t="s">
        <v>47</v>
      </c>
      <c r="C53" s="80">
        <v>-21057396</v>
      </c>
      <c r="D53" s="32"/>
      <c r="E53" s="80">
        <v>-21915130</v>
      </c>
      <c r="G53" s="78"/>
    </row>
    <row r="54" spans="2:7" x14ac:dyDescent="0.2">
      <c r="C54" s="84">
        <f>SUM(C52:C53)</f>
        <v>-8831401</v>
      </c>
      <c r="D54" s="32"/>
      <c r="E54" s="84">
        <f>SUM(E52:E53)</f>
        <v>3395234</v>
      </c>
      <c r="G54" s="84"/>
    </row>
    <row r="55" spans="2:7" x14ac:dyDescent="0.2">
      <c r="C55" s="78"/>
      <c r="D55" s="32"/>
      <c r="E55" s="78"/>
      <c r="G55" s="78"/>
    </row>
    <row r="56" spans="2:7" x14ac:dyDescent="0.2">
      <c r="B56" s="5" t="s">
        <v>73</v>
      </c>
      <c r="C56" s="79">
        <f>SUM(C49+C54)</f>
        <v>87360523</v>
      </c>
      <c r="D56" s="32"/>
      <c r="E56" s="79">
        <f>SUM(E49+E54)</f>
        <v>110177137</v>
      </c>
      <c r="G56" s="78"/>
    </row>
    <row r="57" spans="2:7" x14ac:dyDescent="0.2">
      <c r="D57" s="32"/>
      <c r="G57" s="36"/>
    </row>
    <row r="58" spans="2:7" x14ac:dyDescent="0.2">
      <c r="B58" s="1" t="s">
        <v>51</v>
      </c>
      <c r="C58" s="15">
        <v>-3300000</v>
      </c>
      <c r="D58" s="32"/>
      <c r="E58" s="15">
        <v>-1611001</v>
      </c>
      <c r="G58" s="154"/>
    </row>
    <row r="59" spans="2:7" ht="15" x14ac:dyDescent="0.2">
      <c r="B59" s="13"/>
      <c r="C59" s="15"/>
      <c r="D59" s="34"/>
      <c r="E59" s="15"/>
      <c r="G59" s="154"/>
    </row>
    <row r="60" spans="2:7" ht="16.5" thickBot="1" x14ac:dyDescent="0.3">
      <c r="B60" s="3" t="s">
        <v>3</v>
      </c>
      <c r="C60" s="70">
        <f>SUM(C56+C58)</f>
        <v>84060523</v>
      </c>
      <c r="D60" s="34"/>
      <c r="E60" s="70">
        <f>SUM(E56+E58)</f>
        <v>108566136</v>
      </c>
      <c r="G60" s="40"/>
    </row>
    <row r="61" spans="2:7" ht="16.5" thickTop="1" x14ac:dyDescent="0.25">
      <c r="B61" s="3"/>
      <c r="C61" s="16"/>
      <c r="E61" s="40"/>
    </row>
    <row r="62" spans="2:7" ht="15.75" x14ac:dyDescent="0.25">
      <c r="B62" s="20"/>
      <c r="C62" s="16"/>
      <c r="E62" s="40"/>
    </row>
    <row r="63" spans="2:7" ht="15" x14ac:dyDescent="0.2">
      <c r="B63" s="20"/>
      <c r="C63" s="21"/>
      <c r="E63" s="15"/>
    </row>
    <row r="64" spans="2:7" ht="15" x14ac:dyDescent="0.2">
      <c r="B64" s="17" t="s">
        <v>115</v>
      </c>
      <c r="C64" s="17"/>
      <c r="D64" s="13"/>
      <c r="E64" s="71"/>
    </row>
    <row r="65" spans="2:5" ht="15" x14ac:dyDescent="0.2">
      <c r="B65" s="17" t="s">
        <v>144</v>
      </c>
      <c r="C65" s="17"/>
      <c r="D65" s="13"/>
      <c r="E65" s="71"/>
    </row>
    <row r="66" spans="2:5" ht="15" x14ac:dyDescent="0.2">
      <c r="B66" s="20"/>
      <c r="C66" s="20"/>
      <c r="D66" s="13"/>
    </row>
    <row r="67" spans="2:5" ht="15" x14ac:dyDescent="0.2">
      <c r="B67" s="18"/>
      <c r="D67" s="19"/>
    </row>
    <row r="68" spans="2:5" ht="15" x14ac:dyDescent="0.2">
      <c r="B68" s="20"/>
      <c r="C68" s="20"/>
      <c r="D68" s="13"/>
    </row>
    <row r="69" spans="2:5" ht="15" x14ac:dyDescent="0.2">
      <c r="B69" s="20"/>
      <c r="C69" s="20"/>
    </row>
    <row r="70" spans="2:5" ht="15" x14ac:dyDescent="0.2">
      <c r="B70" s="20"/>
      <c r="C70" s="20"/>
    </row>
    <row r="71" spans="2:5" ht="15" x14ac:dyDescent="0.2">
      <c r="B71" s="20"/>
      <c r="C71" s="20"/>
    </row>
    <row r="72" spans="2:5" ht="15" x14ac:dyDescent="0.2">
      <c r="B72" s="20"/>
      <c r="C72" s="20"/>
    </row>
    <row r="73" spans="2:5" ht="15" x14ac:dyDescent="0.2">
      <c r="B73" s="20"/>
      <c r="C73" s="20"/>
    </row>
    <row r="74" spans="2:5" ht="15" x14ac:dyDescent="0.2">
      <c r="B74" s="20"/>
      <c r="C74" s="20"/>
    </row>
    <row r="75" spans="2:5" ht="15" x14ac:dyDescent="0.2">
      <c r="B75" s="20"/>
      <c r="C75" s="20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5" zoomScaleNormal="100" workbookViewId="0">
      <selection activeCell="G20" sqref="G20"/>
    </sheetView>
  </sheetViews>
  <sheetFormatPr baseColWidth="10" defaultRowHeight="12.75" x14ac:dyDescent="0.2"/>
  <cols>
    <col min="1" max="1" width="2.85546875" style="29" customWidth="1"/>
    <col min="2" max="2" width="45" style="29" customWidth="1"/>
    <col min="3" max="3" width="20" style="133" customWidth="1"/>
    <col min="4" max="4" width="8.28515625" style="31" customWidth="1"/>
    <col min="5" max="5" width="18.7109375" style="29" customWidth="1"/>
    <col min="6" max="225" width="11.42578125" style="29"/>
    <col min="226" max="226" width="69.140625" style="29" bestFit="1" customWidth="1"/>
    <col min="227" max="227" width="24.42578125" style="29" customWidth="1"/>
    <col min="228" max="481" width="11.42578125" style="29"/>
    <col min="482" max="482" width="69.140625" style="29" bestFit="1" customWidth="1"/>
    <col min="483" max="483" width="24.42578125" style="29" customWidth="1"/>
    <col min="484" max="737" width="11.42578125" style="29"/>
    <col min="738" max="738" width="69.140625" style="29" bestFit="1" customWidth="1"/>
    <col min="739" max="739" width="24.42578125" style="29" customWidth="1"/>
    <col min="740" max="993" width="11.42578125" style="29"/>
    <col min="994" max="994" width="69.140625" style="29" bestFit="1" customWidth="1"/>
    <col min="995" max="995" width="24.42578125" style="29" customWidth="1"/>
    <col min="996" max="1249" width="11.42578125" style="29"/>
    <col min="1250" max="1250" width="69.140625" style="29" bestFit="1" customWidth="1"/>
    <col min="1251" max="1251" width="24.42578125" style="29" customWidth="1"/>
    <col min="1252" max="1505" width="11.42578125" style="29"/>
    <col min="1506" max="1506" width="69.140625" style="29" bestFit="1" customWidth="1"/>
    <col min="1507" max="1507" width="24.42578125" style="29" customWidth="1"/>
    <col min="1508" max="1761" width="11.42578125" style="29"/>
    <col min="1762" max="1762" width="69.140625" style="29" bestFit="1" customWidth="1"/>
    <col min="1763" max="1763" width="24.42578125" style="29" customWidth="1"/>
    <col min="1764" max="2017" width="11.42578125" style="29"/>
    <col min="2018" max="2018" width="69.140625" style="29" bestFit="1" customWidth="1"/>
    <col min="2019" max="2019" width="24.42578125" style="29" customWidth="1"/>
    <col min="2020" max="2273" width="11.42578125" style="29"/>
    <col min="2274" max="2274" width="69.140625" style="29" bestFit="1" customWidth="1"/>
    <col min="2275" max="2275" width="24.42578125" style="29" customWidth="1"/>
    <col min="2276" max="2529" width="11.42578125" style="29"/>
    <col min="2530" max="2530" width="69.140625" style="29" bestFit="1" customWidth="1"/>
    <col min="2531" max="2531" width="24.42578125" style="29" customWidth="1"/>
    <col min="2532" max="2785" width="11.42578125" style="29"/>
    <col min="2786" max="2786" width="69.140625" style="29" bestFit="1" customWidth="1"/>
    <col min="2787" max="2787" width="24.42578125" style="29" customWidth="1"/>
    <col min="2788" max="3041" width="11.42578125" style="29"/>
    <col min="3042" max="3042" width="69.140625" style="29" bestFit="1" customWidth="1"/>
    <col min="3043" max="3043" width="24.42578125" style="29" customWidth="1"/>
    <col min="3044" max="3297" width="11.42578125" style="29"/>
    <col min="3298" max="3298" width="69.140625" style="29" bestFit="1" customWidth="1"/>
    <col min="3299" max="3299" width="24.42578125" style="29" customWidth="1"/>
    <col min="3300" max="3553" width="11.42578125" style="29"/>
    <col min="3554" max="3554" width="69.140625" style="29" bestFit="1" customWidth="1"/>
    <col min="3555" max="3555" width="24.42578125" style="29" customWidth="1"/>
    <col min="3556" max="3809" width="11.42578125" style="29"/>
    <col min="3810" max="3810" width="69.140625" style="29" bestFit="1" customWidth="1"/>
    <col min="3811" max="3811" width="24.42578125" style="29" customWidth="1"/>
    <col min="3812" max="4065" width="11.42578125" style="29"/>
    <col min="4066" max="4066" width="69.140625" style="29" bestFit="1" customWidth="1"/>
    <col min="4067" max="4067" width="24.42578125" style="29" customWidth="1"/>
    <col min="4068" max="4321" width="11.42578125" style="29"/>
    <col min="4322" max="4322" width="69.140625" style="29" bestFit="1" customWidth="1"/>
    <col min="4323" max="4323" width="24.42578125" style="29" customWidth="1"/>
    <col min="4324" max="4577" width="11.42578125" style="29"/>
    <col min="4578" max="4578" width="69.140625" style="29" bestFit="1" customWidth="1"/>
    <col min="4579" max="4579" width="24.42578125" style="29" customWidth="1"/>
    <col min="4580" max="4833" width="11.42578125" style="29"/>
    <col min="4834" max="4834" width="69.140625" style="29" bestFit="1" customWidth="1"/>
    <col min="4835" max="4835" width="24.42578125" style="29" customWidth="1"/>
    <col min="4836" max="5089" width="11.42578125" style="29"/>
    <col min="5090" max="5090" width="69.140625" style="29" bestFit="1" customWidth="1"/>
    <col min="5091" max="5091" width="24.42578125" style="29" customWidth="1"/>
    <col min="5092" max="5345" width="11.42578125" style="29"/>
    <col min="5346" max="5346" width="69.140625" style="29" bestFit="1" customWidth="1"/>
    <col min="5347" max="5347" width="24.42578125" style="29" customWidth="1"/>
    <col min="5348" max="5601" width="11.42578125" style="29"/>
    <col min="5602" max="5602" width="69.140625" style="29" bestFit="1" customWidth="1"/>
    <col min="5603" max="5603" width="24.42578125" style="29" customWidth="1"/>
    <col min="5604" max="5857" width="11.42578125" style="29"/>
    <col min="5858" max="5858" width="69.140625" style="29" bestFit="1" customWidth="1"/>
    <col min="5859" max="5859" width="24.42578125" style="29" customWidth="1"/>
    <col min="5860" max="6113" width="11.42578125" style="29"/>
    <col min="6114" max="6114" width="69.140625" style="29" bestFit="1" customWidth="1"/>
    <col min="6115" max="6115" width="24.42578125" style="29" customWidth="1"/>
    <col min="6116" max="6369" width="11.42578125" style="29"/>
    <col min="6370" max="6370" width="69.140625" style="29" bestFit="1" customWidth="1"/>
    <col min="6371" max="6371" width="24.42578125" style="29" customWidth="1"/>
    <col min="6372" max="6625" width="11.42578125" style="29"/>
    <col min="6626" max="6626" width="69.140625" style="29" bestFit="1" customWidth="1"/>
    <col min="6627" max="6627" width="24.42578125" style="29" customWidth="1"/>
    <col min="6628" max="6881" width="11.42578125" style="29"/>
    <col min="6882" max="6882" width="69.140625" style="29" bestFit="1" customWidth="1"/>
    <col min="6883" max="6883" width="24.42578125" style="29" customWidth="1"/>
    <col min="6884" max="7137" width="11.42578125" style="29"/>
    <col min="7138" max="7138" width="69.140625" style="29" bestFit="1" customWidth="1"/>
    <col min="7139" max="7139" width="24.42578125" style="29" customWidth="1"/>
    <col min="7140" max="7393" width="11.42578125" style="29"/>
    <col min="7394" max="7394" width="69.140625" style="29" bestFit="1" customWidth="1"/>
    <col min="7395" max="7395" width="24.42578125" style="29" customWidth="1"/>
    <col min="7396" max="7649" width="11.42578125" style="29"/>
    <col min="7650" max="7650" width="69.140625" style="29" bestFit="1" customWidth="1"/>
    <col min="7651" max="7651" width="24.42578125" style="29" customWidth="1"/>
    <col min="7652" max="7905" width="11.42578125" style="29"/>
    <col min="7906" max="7906" width="69.140625" style="29" bestFit="1" customWidth="1"/>
    <col min="7907" max="7907" width="24.42578125" style="29" customWidth="1"/>
    <col min="7908" max="8161" width="11.42578125" style="29"/>
    <col min="8162" max="8162" width="69.140625" style="29" bestFit="1" customWidth="1"/>
    <col min="8163" max="8163" width="24.42578125" style="29" customWidth="1"/>
    <col min="8164" max="8417" width="11.42578125" style="29"/>
    <col min="8418" max="8418" width="69.140625" style="29" bestFit="1" customWidth="1"/>
    <col min="8419" max="8419" width="24.42578125" style="29" customWidth="1"/>
    <col min="8420" max="8673" width="11.42578125" style="29"/>
    <col min="8674" max="8674" width="69.140625" style="29" bestFit="1" customWidth="1"/>
    <col min="8675" max="8675" width="24.42578125" style="29" customWidth="1"/>
    <col min="8676" max="8929" width="11.42578125" style="29"/>
    <col min="8930" max="8930" width="69.140625" style="29" bestFit="1" customWidth="1"/>
    <col min="8931" max="8931" width="24.42578125" style="29" customWidth="1"/>
    <col min="8932" max="9185" width="11.42578125" style="29"/>
    <col min="9186" max="9186" width="69.140625" style="29" bestFit="1" customWidth="1"/>
    <col min="9187" max="9187" width="24.42578125" style="29" customWidth="1"/>
    <col min="9188" max="9441" width="11.42578125" style="29"/>
    <col min="9442" max="9442" width="69.140625" style="29" bestFit="1" customWidth="1"/>
    <col min="9443" max="9443" width="24.42578125" style="29" customWidth="1"/>
    <col min="9444" max="9697" width="11.42578125" style="29"/>
    <col min="9698" max="9698" width="69.140625" style="29" bestFit="1" customWidth="1"/>
    <col min="9699" max="9699" width="24.42578125" style="29" customWidth="1"/>
    <col min="9700" max="9953" width="11.42578125" style="29"/>
    <col min="9954" max="9954" width="69.140625" style="29" bestFit="1" customWidth="1"/>
    <col min="9955" max="9955" width="24.42578125" style="29" customWidth="1"/>
    <col min="9956" max="10209" width="11.42578125" style="29"/>
    <col min="10210" max="10210" width="69.140625" style="29" bestFit="1" customWidth="1"/>
    <col min="10211" max="10211" width="24.42578125" style="29" customWidth="1"/>
    <col min="10212" max="10465" width="11.42578125" style="29"/>
    <col min="10466" max="10466" width="69.140625" style="29" bestFit="1" customWidth="1"/>
    <col min="10467" max="10467" width="24.42578125" style="29" customWidth="1"/>
    <col min="10468" max="10721" width="11.42578125" style="29"/>
    <col min="10722" max="10722" width="69.140625" style="29" bestFit="1" customWidth="1"/>
    <col min="10723" max="10723" width="24.42578125" style="29" customWidth="1"/>
    <col min="10724" max="10977" width="11.42578125" style="29"/>
    <col min="10978" max="10978" width="69.140625" style="29" bestFit="1" customWidth="1"/>
    <col min="10979" max="10979" width="24.42578125" style="29" customWidth="1"/>
    <col min="10980" max="11233" width="11.42578125" style="29"/>
    <col min="11234" max="11234" width="69.140625" style="29" bestFit="1" customWidth="1"/>
    <col min="11235" max="11235" width="24.42578125" style="29" customWidth="1"/>
    <col min="11236" max="11489" width="11.42578125" style="29"/>
    <col min="11490" max="11490" width="69.140625" style="29" bestFit="1" customWidth="1"/>
    <col min="11491" max="11491" width="24.42578125" style="29" customWidth="1"/>
    <col min="11492" max="11745" width="11.42578125" style="29"/>
    <col min="11746" max="11746" width="69.140625" style="29" bestFit="1" customWidth="1"/>
    <col min="11747" max="11747" width="24.42578125" style="29" customWidth="1"/>
    <col min="11748" max="12001" width="11.42578125" style="29"/>
    <col min="12002" max="12002" width="69.140625" style="29" bestFit="1" customWidth="1"/>
    <col min="12003" max="12003" width="24.42578125" style="29" customWidth="1"/>
    <col min="12004" max="12257" width="11.42578125" style="29"/>
    <col min="12258" max="12258" width="69.140625" style="29" bestFit="1" customWidth="1"/>
    <col min="12259" max="12259" width="24.42578125" style="29" customWidth="1"/>
    <col min="12260" max="12513" width="11.42578125" style="29"/>
    <col min="12514" max="12514" width="69.140625" style="29" bestFit="1" customWidth="1"/>
    <col min="12515" max="12515" width="24.42578125" style="29" customWidth="1"/>
    <col min="12516" max="12769" width="11.42578125" style="29"/>
    <col min="12770" max="12770" width="69.140625" style="29" bestFit="1" customWidth="1"/>
    <col min="12771" max="12771" width="24.42578125" style="29" customWidth="1"/>
    <col min="12772" max="13025" width="11.42578125" style="29"/>
    <col min="13026" max="13026" width="69.140625" style="29" bestFit="1" customWidth="1"/>
    <col min="13027" max="13027" width="24.42578125" style="29" customWidth="1"/>
    <col min="13028" max="13281" width="11.42578125" style="29"/>
    <col min="13282" max="13282" width="69.140625" style="29" bestFit="1" customWidth="1"/>
    <col min="13283" max="13283" width="24.42578125" style="29" customWidth="1"/>
    <col min="13284" max="13537" width="11.42578125" style="29"/>
    <col min="13538" max="13538" width="69.140625" style="29" bestFit="1" customWidth="1"/>
    <col min="13539" max="13539" width="24.42578125" style="29" customWidth="1"/>
    <col min="13540" max="13793" width="11.42578125" style="29"/>
    <col min="13794" max="13794" width="69.140625" style="29" bestFit="1" customWidth="1"/>
    <col min="13795" max="13795" width="24.42578125" style="29" customWidth="1"/>
    <col min="13796" max="14049" width="11.42578125" style="29"/>
    <col min="14050" max="14050" width="69.140625" style="29" bestFit="1" customWidth="1"/>
    <col min="14051" max="14051" width="24.42578125" style="29" customWidth="1"/>
    <col min="14052" max="14305" width="11.42578125" style="29"/>
    <col min="14306" max="14306" width="69.140625" style="29" bestFit="1" customWidth="1"/>
    <col min="14307" max="14307" width="24.42578125" style="29" customWidth="1"/>
    <col min="14308" max="14561" width="11.42578125" style="29"/>
    <col min="14562" max="14562" width="69.140625" style="29" bestFit="1" customWidth="1"/>
    <col min="14563" max="14563" width="24.42578125" style="29" customWidth="1"/>
    <col min="14564" max="14817" width="11.42578125" style="29"/>
    <col min="14818" max="14818" width="69.140625" style="29" bestFit="1" customWidth="1"/>
    <col min="14819" max="14819" width="24.42578125" style="29" customWidth="1"/>
    <col min="14820" max="15073" width="11.42578125" style="29"/>
    <col min="15074" max="15074" width="69.140625" style="29" bestFit="1" customWidth="1"/>
    <col min="15075" max="15075" width="24.42578125" style="29" customWidth="1"/>
    <col min="15076" max="15329" width="11.42578125" style="29"/>
    <col min="15330" max="15330" width="69.140625" style="29" bestFit="1" customWidth="1"/>
    <col min="15331" max="15331" width="24.42578125" style="29" customWidth="1"/>
    <col min="15332" max="15585" width="11.42578125" style="29"/>
    <col min="15586" max="15586" width="69.140625" style="29" bestFit="1" customWidth="1"/>
    <col min="15587" max="15587" width="24.42578125" style="29" customWidth="1"/>
    <col min="15588" max="15841" width="11.42578125" style="29"/>
    <col min="15842" max="15842" width="69.140625" style="29" bestFit="1" customWidth="1"/>
    <col min="15843" max="15843" width="24.42578125" style="29" customWidth="1"/>
    <col min="15844" max="16097" width="11.42578125" style="29"/>
    <col min="16098" max="16098" width="69.140625" style="29" bestFit="1" customWidth="1"/>
    <col min="16099" max="16099" width="24.42578125" style="29" customWidth="1"/>
    <col min="16100" max="16384" width="11.42578125" style="29"/>
  </cols>
  <sheetData>
    <row r="1" spans="1:5" x14ac:dyDescent="0.2">
      <c r="A1" s="45"/>
      <c r="B1" s="45"/>
      <c r="C1" s="129"/>
      <c r="D1" s="46"/>
      <c r="E1" s="45"/>
    </row>
    <row r="2" spans="1:5" x14ac:dyDescent="0.2">
      <c r="A2" s="45"/>
      <c r="B2" s="45"/>
      <c r="C2" s="129"/>
      <c r="D2" s="46"/>
      <c r="E2" s="45"/>
    </row>
    <row r="3" spans="1:5" x14ac:dyDescent="0.2">
      <c r="A3" s="45"/>
      <c r="B3" s="45"/>
      <c r="C3" s="129"/>
      <c r="D3" s="46"/>
      <c r="E3" s="45"/>
    </row>
    <row r="4" spans="1:5" x14ac:dyDescent="0.2">
      <c r="A4" s="45"/>
      <c r="B4" s="45"/>
      <c r="C4" s="129"/>
      <c r="D4" s="46"/>
      <c r="E4" s="45"/>
    </row>
    <row r="5" spans="1:5" x14ac:dyDescent="0.2">
      <c r="A5" s="45"/>
      <c r="B5" s="45"/>
      <c r="C5" s="129"/>
      <c r="D5" s="46"/>
      <c r="E5" s="45"/>
    </row>
    <row r="6" spans="1:5" x14ac:dyDescent="0.2">
      <c r="A6" s="45"/>
      <c r="B6" s="168" t="s">
        <v>1</v>
      </c>
      <c r="C6" s="168"/>
      <c r="D6" s="168"/>
      <c r="E6" s="168"/>
    </row>
    <row r="7" spans="1:5" x14ac:dyDescent="0.2">
      <c r="A7" s="45"/>
      <c r="B7" s="169" t="s">
        <v>114</v>
      </c>
      <c r="C7" s="169"/>
      <c r="D7" s="169"/>
      <c r="E7" s="169"/>
    </row>
    <row r="8" spans="1:5" x14ac:dyDescent="0.2">
      <c r="A8" s="45"/>
      <c r="B8" s="169" t="s">
        <v>155</v>
      </c>
      <c r="C8" s="169"/>
      <c r="D8" s="169"/>
      <c r="E8" s="169"/>
    </row>
    <row r="9" spans="1:5" x14ac:dyDescent="0.2">
      <c r="A9" s="45"/>
      <c r="B9" s="169" t="s">
        <v>137</v>
      </c>
      <c r="C9" s="169"/>
      <c r="D9" s="169"/>
      <c r="E9" s="169"/>
    </row>
    <row r="10" spans="1:5" x14ac:dyDescent="0.2">
      <c r="A10" s="45"/>
      <c r="B10" s="48"/>
      <c r="C10" s="130"/>
      <c r="D10" s="48"/>
      <c r="E10" s="73"/>
    </row>
    <row r="11" spans="1:5" x14ac:dyDescent="0.2">
      <c r="A11" s="45"/>
      <c r="B11" s="48"/>
      <c r="C11" s="130"/>
      <c r="D11" s="48"/>
      <c r="E11" s="48"/>
    </row>
    <row r="12" spans="1:5" x14ac:dyDescent="0.2">
      <c r="A12" s="45"/>
      <c r="B12" s="45"/>
      <c r="C12" s="120">
        <v>2018</v>
      </c>
      <c r="D12" s="49"/>
      <c r="E12" s="50">
        <v>2017</v>
      </c>
    </row>
    <row r="13" spans="1:5" x14ac:dyDescent="0.2">
      <c r="A13" s="45"/>
      <c r="B13" s="47"/>
      <c r="C13" s="131" t="s">
        <v>148</v>
      </c>
      <c r="D13" s="51"/>
      <c r="E13" s="72" t="s">
        <v>148</v>
      </c>
    </row>
    <row r="14" spans="1:5" x14ac:dyDescent="0.2">
      <c r="A14" s="45"/>
      <c r="B14" s="52" t="s">
        <v>86</v>
      </c>
      <c r="C14" s="129"/>
      <c r="D14" s="46"/>
      <c r="E14" s="45"/>
    </row>
    <row r="15" spans="1:5" x14ac:dyDescent="0.2">
      <c r="A15" s="45"/>
      <c r="B15" s="53" t="s">
        <v>87</v>
      </c>
      <c r="C15" s="155">
        <v>781200607.56000006</v>
      </c>
      <c r="D15" s="54"/>
      <c r="E15" s="127">
        <v>849381347</v>
      </c>
    </row>
    <row r="16" spans="1:5" x14ac:dyDescent="0.2">
      <c r="A16" s="45"/>
      <c r="B16" s="53" t="s">
        <v>88</v>
      </c>
      <c r="C16" s="155">
        <v>335980145.68000001</v>
      </c>
      <c r="D16" s="54"/>
      <c r="E16" s="127">
        <v>267911196.94</v>
      </c>
    </row>
    <row r="17" spans="1:5" x14ac:dyDescent="0.2">
      <c r="A17" s="45"/>
      <c r="B17" s="53" t="s">
        <v>136</v>
      </c>
      <c r="C17" s="155"/>
      <c r="D17" s="54"/>
      <c r="E17" s="127">
        <v>150348444.41000006</v>
      </c>
    </row>
    <row r="18" spans="1:5" x14ac:dyDescent="0.2">
      <c r="A18" s="45"/>
      <c r="B18" s="53" t="s">
        <v>89</v>
      </c>
      <c r="C18" s="155">
        <v>142701885.15000004</v>
      </c>
      <c r="D18" s="54"/>
      <c r="E18" s="127">
        <v>25320281.77</v>
      </c>
    </row>
    <row r="19" spans="1:5" x14ac:dyDescent="0.2">
      <c r="A19" s="45"/>
      <c r="B19" s="53" t="s">
        <v>90</v>
      </c>
      <c r="C19" s="155">
        <v>-449131909.27999991</v>
      </c>
      <c r="D19" s="54"/>
      <c r="E19" s="127">
        <v>-453911290.80000001</v>
      </c>
    </row>
    <row r="20" spans="1:5" x14ac:dyDescent="0.2">
      <c r="A20" s="45"/>
      <c r="B20" s="53" t="s">
        <v>91</v>
      </c>
      <c r="C20" s="155">
        <v>0</v>
      </c>
      <c r="D20" s="56"/>
      <c r="E20" s="127">
        <v>0</v>
      </c>
    </row>
    <row r="21" spans="1:5" x14ac:dyDescent="0.2">
      <c r="A21" s="45"/>
      <c r="B21" s="53" t="s">
        <v>92</v>
      </c>
      <c r="C21" s="155">
        <v>-614426563.54999995</v>
      </c>
      <c r="D21" s="55"/>
      <c r="E21" s="127">
        <v>-564741716.00000012</v>
      </c>
    </row>
    <row r="22" spans="1:5" x14ac:dyDescent="0.2">
      <c r="A22" s="45"/>
      <c r="B22" s="53" t="s">
        <v>93</v>
      </c>
      <c r="C22" s="155">
        <v>-108963642.13</v>
      </c>
      <c r="D22" s="55"/>
      <c r="E22" s="127">
        <v>-164131125.36000001</v>
      </c>
    </row>
    <row r="23" spans="1:5" x14ac:dyDescent="0.2">
      <c r="A23" s="45"/>
      <c r="B23" s="53" t="s">
        <v>94</v>
      </c>
      <c r="C23" s="155">
        <v>-3300000</v>
      </c>
      <c r="D23" s="55"/>
      <c r="E23" s="127">
        <v>-1611001.99</v>
      </c>
    </row>
    <row r="24" spans="1:5" x14ac:dyDescent="0.2">
      <c r="A24" s="45"/>
      <c r="B24" s="53" t="s">
        <v>95</v>
      </c>
      <c r="C24" s="156">
        <v>19979553</v>
      </c>
      <c r="D24" s="55"/>
      <c r="E24" s="128">
        <v>36249425.860002518</v>
      </c>
    </row>
    <row r="25" spans="1:5" x14ac:dyDescent="0.2">
      <c r="A25" s="45"/>
      <c r="B25" s="57" t="s">
        <v>117</v>
      </c>
      <c r="C25" s="85">
        <f>SUM(C15:C24)</f>
        <v>104040076.43000019</v>
      </c>
      <c r="D25" s="58"/>
      <c r="E25" s="85">
        <f>SUM(E15:E24)</f>
        <v>144815561.83000255</v>
      </c>
    </row>
    <row r="26" spans="1:5" x14ac:dyDescent="0.2">
      <c r="A26" s="45"/>
      <c r="B26" s="47"/>
      <c r="C26" s="86"/>
      <c r="D26" s="59"/>
      <c r="E26" s="86"/>
    </row>
    <row r="27" spans="1:5" x14ac:dyDescent="0.2">
      <c r="A27" s="45"/>
      <c r="B27" s="52" t="s">
        <v>96</v>
      </c>
      <c r="C27" s="86"/>
      <c r="D27" s="60"/>
      <c r="E27" s="86"/>
    </row>
    <row r="28" spans="1:5" x14ac:dyDescent="0.2">
      <c r="A28" s="45"/>
      <c r="B28" s="53" t="s">
        <v>97</v>
      </c>
      <c r="C28" s="155">
        <v>63573961.920005798</v>
      </c>
      <c r="D28" s="55"/>
      <c r="E28" s="127">
        <v>-1386619377.6600037</v>
      </c>
    </row>
    <row r="29" spans="1:5" x14ac:dyDescent="0.2">
      <c r="A29" s="45"/>
      <c r="B29" s="53" t="s">
        <v>98</v>
      </c>
      <c r="C29" s="155">
        <v>-4568619704.7300005</v>
      </c>
      <c r="D29" s="55"/>
      <c r="E29" s="127">
        <v>-4083940055</v>
      </c>
    </row>
    <row r="30" spans="1:5" x14ac:dyDescent="0.2">
      <c r="A30" s="45"/>
      <c r="B30" s="53" t="s">
        <v>99</v>
      </c>
      <c r="C30" s="155">
        <v>4080130730.7600002</v>
      </c>
      <c r="D30" s="55"/>
      <c r="E30" s="127">
        <v>4434447057</v>
      </c>
    </row>
    <row r="31" spans="1:5" x14ac:dyDescent="0.2">
      <c r="A31" s="45"/>
      <c r="B31" s="53" t="s">
        <v>100</v>
      </c>
      <c r="C31" s="155">
        <v>-43282145.75</v>
      </c>
      <c r="D31" s="55"/>
      <c r="E31" s="127">
        <v>-17007470</v>
      </c>
    </row>
    <row r="32" spans="1:5" x14ac:dyDescent="0.2">
      <c r="A32" s="45"/>
      <c r="B32" s="53" t="s">
        <v>116</v>
      </c>
      <c r="C32" s="156">
        <v>22176364.309999999</v>
      </c>
      <c r="D32" s="55"/>
      <c r="E32" s="128">
        <v>91516158</v>
      </c>
    </row>
    <row r="33" spans="1:5" x14ac:dyDescent="0.2">
      <c r="A33" s="45"/>
      <c r="B33" s="57" t="s">
        <v>118</v>
      </c>
      <c r="C33" s="85">
        <f>SUM(C28:C32)</f>
        <v>-446020793.48999447</v>
      </c>
      <c r="D33" s="58"/>
      <c r="E33" s="85">
        <f>SUM(E28:E32)</f>
        <v>-961603687.66000366</v>
      </c>
    </row>
    <row r="34" spans="1:5" x14ac:dyDescent="0.2">
      <c r="A34" s="45"/>
      <c r="B34" s="47"/>
      <c r="C34" s="86"/>
      <c r="D34" s="61"/>
      <c r="E34" s="86"/>
    </row>
    <row r="35" spans="1:5" x14ac:dyDescent="0.2">
      <c r="A35" s="45"/>
      <c r="B35" s="52" t="s">
        <v>101</v>
      </c>
      <c r="C35" s="86"/>
      <c r="D35" s="62"/>
      <c r="E35" s="86"/>
    </row>
    <row r="36" spans="1:5" x14ac:dyDescent="0.2">
      <c r="A36" s="45"/>
      <c r="B36" s="53" t="s">
        <v>102</v>
      </c>
      <c r="C36" s="155">
        <v>24823907611.650002</v>
      </c>
      <c r="D36" s="55"/>
      <c r="E36" s="127">
        <v>27753897434.559998</v>
      </c>
    </row>
    <row r="37" spans="1:5" x14ac:dyDescent="0.2">
      <c r="A37" s="45"/>
      <c r="B37" s="53" t="s">
        <v>103</v>
      </c>
      <c r="C37" s="155">
        <v>-24524237841.450001</v>
      </c>
      <c r="D37" s="55"/>
      <c r="E37" s="127">
        <v>-26876855362.830002</v>
      </c>
    </row>
    <row r="38" spans="1:5" x14ac:dyDescent="0.2">
      <c r="A38" s="45"/>
      <c r="B38" s="53" t="s">
        <v>104</v>
      </c>
      <c r="C38" s="155">
        <v>-319434078.70999998</v>
      </c>
      <c r="D38" s="55"/>
      <c r="E38" s="127">
        <v>-293434836.60000002</v>
      </c>
    </row>
    <row r="39" spans="1:5" x14ac:dyDescent="0.2">
      <c r="A39" s="45"/>
      <c r="B39" s="53" t="s">
        <v>105</v>
      </c>
      <c r="C39" s="155">
        <v>317046014.58999997</v>
      </c>
      <c r="D39" s="55"/>
      <c r="E39" s="127">
        <v>294573560.51999998</v>
      </c>
    </row>
    <row r="40" spans="1:5" x14ac:dyDescent="0.2">
      <c r="A40" s="45"/>
      <c r="B40" s="53" t="s">
        <v>106</v>
      </c>
      <c r="C40" s="156">
        <v>-30614593.940000001</v>
      </c>
      <c r="D40" s="55"/>
      <c r="E40" s="128">
        <v>-38380095</v>
      </c>
    </row>
    <row r="41" spans="1:5" x14ac:dyDescent="0.2">
      <c r="A41" s="45"/>
      <c r="B41" s="57" t="s">
        <v>119</v>
      </c>
      <c r="C41" s="85">
        <f>SUM(C36:C40)</f>
        <v>266667112.14000076</v>
      </c>
      <c r="D41" s="58"/>
      <c r="E41" s="85">
        <f>SUM(E36:E40)</f>
        <v>839800700.64999568</v>
      </c>
    </row>
    <row r="42" spans="1:5" x14ac:dyDescent="0.2">
      <c r="A42" s="45"/>
      <c r="B42" s="47"/>
      <c r="C42" s="86"/>
      <c r="D42" s="61"/>
      <c r="E42" s="86"/>
    </row>
    <row r="43" spans="1:5" x14ac:dyDescent="0.2">
      <c r="A43" s="45"/>
      <c r="B43" s="52" t="s">
        <v>107</v>
      </c>
      <c r="C43" s="63">
        <f>SUM(C25,C33,C41)</f>
        <v>-75313604.91999352</v>
      </c>
      <c r="D43" s="63"/>
      <c r="E43" s="63">
        <f>SUM(E25,E33,E41)</f>
        <v>23012574.819994569</v>
      </c>
    </row>
    <row r="44" spans="1:5" x14ac:dyDescent="0.2">
      <c r="A44" s="45"/>
      <c r="B44" s="47"/>
      <c r="C44" s="87"/>
      <c r="D44" s="61"/>
      <c r="E44" s="87"/>
    </row>
    <row r="45" spans="1:5" x14ac:dyDescent="0.2">
      <c r="A45" s="45"/>
      <c r="B45" s="52" t="s">
        <v>108</v>
      </c>
      <c r="C45" s="109">
        <v>1111725576.0599999</v>
      </c>
      <c r="D45" s="65"/>
      <c r="E45" s="109">
        <v>1088713001.24</v>
      </c>
    </row>
    <row r="46" spans="1:5" x14ac:dyDescent="0.2">
      <c r="A46" s="45"/>
      <c r="B46" s="47"/>
      <c r="C46" s="88"/>
      <c r="D46" s="55"/>
      <c r="E46" s="88"/>
    </row>
    <row r="47" spans="1:5" x14ac:dyDescent="0.2">
      <c r="A47" s="45"/>
      <c r="B47" s="52" t="s">
        <v>109</v>
      </c>
      <c r="C47" s="64">
        <f>SUM(C43,C45)</f>
        <v>1036411971.1400064</v>
      </c>
      <c r="D47" s="64"/>
      <c r="E47" s="64">
        <f>SUM(E43,E45)</f>
        <v>1111725576.0599947</v>
      </c>
    </row>
    <row r="48" spans="1:5" x14ac:dyDescent="0.2">
      <c r="A48" s="45"/>
      <c r="B48" s="45"/>
      <c r="C48" s="129"/>
      <c r="D48" s="61"/>
      <c r="E48" s="66"/>
    </row>
    <row r="49" spans="1:5" x14ac:dyDescent="0.2">
      <c r="A49" s="45"/>
      <c r="B49" s="45"/>
      <c r="C49" s="129"/>
      <c r="D49" s="46"/>
      <c r="E49" s="45"/>
    </row>
    <row r="50" spans="1:5" x14ac:dyDescent="0.2">
      <c r="A50" s="45"/>
      <c r="B50" s="45"/>
      <c r="C50" s="129"/>
      <c r="D50" s="46"/>
      <c r="E50" s="45"/>
    </row>
    <row r="51" spans="1:5" x14ac:dyDescent="0.2">
      <c r="A51" s="45"/>
      <c r="B51" s="45"/>
      <c r="C51" s="129"/>
      <c r="D51" s="46"/>
      <c r="E51" s="45"/>
    </row>
    <row r="52" spans="1:5" x14ac:dyDescent="0.2">
      <c r="A52" s="45"/>
      <c r="B52" s="68" t="s">
        <v>139</v>
      </c>
      <c r="C52" s="167" t="s">
        <v>140</v>
      </c>
      <c r="D52" s="167"/>
      <c r="E52" s="167"/>
    </row>
    <row r="53" spans="1:5" x14ac:dyDescent="0.2">
      <c r="A53" s="45"/>
      <c r="B53" s="69" t="s">
        <v>143</v>
      </c>
      <c r="C53" s="167" t="s">
        <v>141</v>
      </c>
      <c r="D53" s="167"/>
      <c r="E53" s="167"/>
    </row>
    <row r="54" spans="1:5" x14ac:dyDescent="0.2">
      <c r="A54" s="45"/>
      <c r="B54" s="45"/>
      <c r="C54" s="132"/>
      <c r="D54" s="45"/>
      <c r="E54" s="45"/>
    </row>
    <row r="55" spans="1:5" x14ac:dyDescent="0.2">
      <c r="A55" s="45"/>
      <c r="B55" s="45"/>
      <c r="C55" s="129"/>
      <c r="D55" s="46"/>
      <c r="E55" s="45"/>
    </row>
    <row r="56" spans="1:5" x14ac:dyDescent="0.2">
      <c r="A56" s="45"/>
      <c r="B56" s="45"/>
      <c r="C56" s="129"/>
      <c r="D56" s="46"/>
      <c r="E56" s="45"/>
    </row>
  </sheetData>
  <mergeCells count="6">
    <mergeCell ref="C52:E52"/>
    <mergeCell ref="C53:E53"/>
    <mergeCell ref="B6:E6"/>
    <mergeCell ref="B7:E7"/>
    <mergeCell ref="B8:E8"/>
    <mergeCell ref="B9:E9"/>
  </mergeCells>
  <pageMargins left="0.63" right="0.44" top="0.64" bottom="0.68" header="0.3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51"/>
  <sheetViews>
    <sheetView tabSelected="1" workbookViewId="0">
      <selection activeCell="L12" sqref="L12"/>
    </sheetView>
  </sheetViews>
  <sheetFormatPr baseColWidth="10" defaultRowHeight="15" x14ac:dyDescent="0.25"/>
  <cols>
    <col min="1" max="1" width="1.28515625" style="91" customWidth="1"/>
    <col min="2" max="2" width="32.42578125" style="91" customWidth="1"/>
    <col min="3" max="3" width="14.5703125" style="91" customWidth="1"/>
    <col min="4" max="4" width="1.42578125" style="91" customWidth="1"/>
    <col min="5" max="5" width="14.42578125" style="91" customWidth="1"/>
    <col min="6" max="6" width="4.85546875" style="91" customWidth="1"/>
    <col min="7" max="7" width="13.7109375" style="91" customWidth="1"/>
    <col min="8" max="8" width="1.85546875" style="141" customWidth="1"/>
    <col min="9" max="9" width="14.42578125" style="91" customWidth="1"/>
    <col min="10" max="10" width="3.28515625" style="91" customWidth="1"/>
    <col min="11" max="11" width="1.7109375" style="91" customWidth="1"/>
    <col min="12" max="12" width="20.7109375" style="90" customWidth="1"/>
    <col min="13" max="13" width="1.42578125" style="91" customWidth="1"/>
    <col min="14" max="14" width="22" style="91" customWidth="1"/>
    <col min="15" max="15" width="1.85546875" style="91" customWidth="1"/>
    <col min="16" max="16" width="16.85546875" style="91" customWidth="1"/>
    <col min="17" max="17" width="16.85546875" style="91" bestFit="1" customWidth="1"/>
    <col min="18" max="18" width="14.140625" style="91" customWidth="1"/>
    <col min="19" max="16384" width="11.42578125" style="91"/>
  </cols>
  <sheetData>
    <row r="4" spans="2:16" ht="21" x14ac:dyDescent="0.35">
      <c r="B4" s="170" t="s">
        <v>122</v>
      </c>
      <c r="C4" s="170"/>
      <c r="D4" s="170"/>
      <c r="E4" s="170"/>
      <c r="F4" s="170"/>
      <c r="G4" s="170"/>
      <c r="H4" s="170"/>
      <c r="I4" s="170"/>
      <c r="J4" s="89"/>
      <c r="K4" s="89"/>
      <c r="M4" s="89"/>
    </row>
    <row r="5" spans="2:16" ht="15" customHeight="1" x14ac:dyDescent="0.35">
      <c r="B5" s="170" t="s">
        <v>155</v>
      </c>
      <c r="C5" s="170"/>
      <c r="D5" s="170"/>
      <c r="E5" s="170"/>
      <c r="F5" s="170"/>
      <c r="G5" s="170"/>
      <c r="H5" s="170"/>
      <c r="I5" s="170"/>
      <c r="J5" s="89"/>
      <c r="K5" s="89"/>
      <c r="M5" s="89"/>
    </row>
    <row r="6" spans="2:16" ht="15" customHeight="1" x14ac:dyDescent="0.35">
      <c r="B6" s="170" t="s">
        <v>138</v>
      </c>
      <c r="C6" s="170"/>
      <c r="D6" s="170"/>
      <c r="E6" s="170"/>
      <c r="F6" s="170"/>
      <c r="G6" s="170"/>
      <c r="H6" s="170"/>
      <c r="I6" s="170"/>
      <c r="J6" s="89"/>
      <c r="K6" s="89"/>
      <c r="M6" s="89"/>
    </row>
    <row r="7" spans="2:16" x14ac:dyDescent="0.25">
      <c r="B7" s="89"/>
      <c r="C7" s="89"/>
      <c r="D7" s="89"/>
      <c r="E7" s="92" t="s">
        <v>123</v>
      </c>
      <c r="F7" s="89"/>
      <c r="G7" s="89"/>
      <c r="H7" s="135"/>
      <c r="I7" s="89"/>
      <c r="J7" s="89"/>
      <c r="K7" s="89"/>
      <c r="M7" s="89"/>
    </row>
    <row r="8" spans="2:16" x14ac:dyDescent="0.25">
      <c r="B8" s="89"/>
      <c r="C8" s="92" t="s">
        <v>124</v>
      </c>
      <c r="D8" s="89"/>
      <c r="E8" s="92" t="s">
        <v>125</v>
      </c>
      <c r="F8" s="89"/>
      <c r="G8" s="92" t="s">
        <v>126</v>
      </c>
      <c r="H8" s="136"/>
      <c r="I8" s="89"/>
      <c r="J8" s="89"/>
      <c r="K8" s="89"/>
      <c r="M8" s="89"/>
    </row>
    <row r="9" spans="2:16" x14ac:dyDescent="0.25">
      <c r="B9" s="89"/>
      <c r="C9" s="92" t="s">
        <v>127</v>
      </c>
      <c r="D9" s="89"/>
      <c r="E9" s="92" t="s">
        <v>128</v>
      </c>
      <c r="F9" s="89"/>
      <c r="G9" s="92" t="s">
        <v>129</v>
      </c>
      <c r="H9" s="136"/>
      <c r="I9" s="92" t="s">
        <v>130</v>
      </c>
      <c r="J9" s="89"/>
      <c r="K9" s="106"/>
      <c r="M9" s="89"/>
    </row>
    <row r="10" spans="2:16" x14ac:dyDescent="0.25">
      <c r="B10" s="89"/>
      <c r="C10" s="92" t="s">
        <v>131</v>
      </c>
      <c r="D10" s="89"/>
      <c r="E10" s="92" t="s">
        <v>132</v>
      </c>
      <c r="F10" s="89"/>
      <c r="G10" s="92" t="s">
        <v>133</v>
      </c>
      <c r="H10" s="136"/>
      <c r="I10" s="92" t="s">
        <v>10</v>
      </c>
      <c r="J10" s="89"/>
      <c r="K10" s="89"/>
      <c r="M10" s="93"/>
    </row>
    <row r="11" spans="2:16" x14ac:dyDescent="0.25">
      <c r="B11" s="94" t="s">
        <v>149</v>
      </c>
      <c r="C11" s="89"/>
      <c r="D11" s="89"/>
      <c r="E11" s="89"/>
      <c r="F11" s="89"/>
      <c r="G11" s="89"/>
      <c r="H11" s="135"/>
      <c r="I11" s="89"/>
      <c r="J11" s="89"/>
      <c r="K11" s="89"/>
      <c r="M11" s="93"/>
    </row>
    <row r="12" spans="2:16" x14ac:dyDescent="0.25">
      <c r="B12" s="95" t="s">
        <v>146</v>
      </c>
      <c r="C12" s="96">
        <v>193081548</v>
      </c>
      <c r="E12" s="96">
        <v>1312756134</v>
      </c>
      <c r="G12" s="96">
        <v>123795770</v>
      </c>
      <c r="H12" s="139"/>
      <c r="I12" s="96">
        <f>SUM(C12:G12)</f>
        <v>1629633452</v>
      </c>
      <c r="J12" s="114"/>
      <c r="K12" s="114"/>
      <c r="L12" s="114"/>
      <c r="M12" s="114"/>
      <c r="N12" s="110"/>
      <c r="O12" s="114"/>
      <c r="P12" s="114"/>
    </row>
    <row r="13" spans="2:16" x14ac:dyDescent="0.25">
      <c r="B13" s="95" t="s">
        <v>134</v>
      </c>
      <c r="C13" s="89"/>
      <c r="D13" s="89"/>
      <c r="E13" s="77">
        <v>123795770</v>
      </c>
      <c r="F13" s="89"/>
      <c r="G13" s="97">
        <v>-123795770</v>
      </c>
      <c r="H13" s="138"/>
      <c r="I13" s="112">
        <f>SUM(C13:G13)</f>
        <v>0</v>
      </c>
      <c r="J13" s="90"/>
      <c r="K13" s="90"/>
      <c r="L13" s="101"/>
      <c r="M13" s="90"/>
      <c r="N13" s="110"/>
      <c r="O13" s="90"/>
      <c r="P13" s="101"/>
    </row>
    <row r="14" spans="2:16" x14ac:dyDescent="0.25">
      <c r="B14" s="95" t="s">
        <v>142</v>
      </c>
      <c r="C14" s="89"/>
      <c r="D14" s="89"/>
      <c r="E14" s="77">
        <v>-38380096</v>
      </c>
      <c r="F14" s="89"/>
      <c r="G14" s="97"/>
      <c r="H14" s="138"/>
      <c r="I14" s="77">
        <f>SUM(C14:G14)</f>
        <v>-38380096</v>
      </c>
      <c r="J14" s="90"/>
      <c r="K14" s="90"/>
      <c r="L14" s="116"/>
      <c r="M14" s="90"/>
      <c r="N14" s="110"/>
      <c r="O14" s="90"/>
      <c r="P14" s="101"/>
    </row>
    <row r="15" spans="2:16" x14ac:dyDescent="0.25">
      <c r="B15" s="95" t="s">
        <v>12</v>
      </c>
      <c r="C15" s="89"/>
      <c r="D15" s="89"/>
      <c r="E15" s="96"/>
      <c r="F15" s="89"/>
      <c r="G15" s="77">
        <v>108566136</v>
      </c>
      <c r="H15" s="134"/>
      <c r="I15" s="77">
        <f>SUM(C15:G15)</f>
        <v>108566136</v>
      </c>
      <c r="J15" s="90"/>
      <c r="K15" s="90"/>
      <c r="L15" s="101"/>
      <c r="M15" s="90"/>
      <c r="N15" s="110"/>
      <c r="O15" s="90"/>
      <c r="P15" s="101"/>
    </row>
    <row r="16" spans="2:16" ht="15.75" thickBot="1" x14ac:dyDescent="0.3">
      <c r="B16" s="95" t="s">
        <v>135</v>
      </c>
      <c r="C16" s="98">
        <v>13332602</v>
      </c>
      <c r="D16" s="89"/>
      <c r="E16" s="76" t="s">
        <v>1</v>
      </c>
      <c r="F16" s="89"/>
      <c r="G16" s="76">
        <v>-13332602</v>
      </c>
      <c r="H16" s="134"/>
      <c r="I16" s="147">
        <f>SUM(C16:G16)</f>
        <v>0</v>
      </c>
      <c r="J16" s="90"/>
      <c r="K16" s="14"/>
      <c r="L16" s="101"/>
      <c r="M16" s="90"/>
      <c r="N16" s="110"/>
      <c r="O16" s="90"/>
      <c r="P16" s="101"/>
    </row>
    <row r="17" spans="2:18" x14ac:dyDescent="0.25">
      <c r="B17" s="95" t="s">
        <v>156</v>
      </c>
      <c r="C17" s="118">
        <f>SUM(C12:C16)</f>
        <v>206414150</v>
      </c>
      <c r="D17" s="105"/>
      <c r="E17" s="118">
        <f>SUM(E12:E16)</f>
        <v>1398171808</v>
      </c>
      <c r="F17" s="105"/>
      <c r="G17" s="118">
        <f>SUM(G12:G16)</f>
        <v>95233534</v>
      </c>
      <c r="H17" s="140"/>
      <c r="I17" s="118">
        <f>SUM(I12:I16)</f>
        <v>1699819492</v>
      </c>
      <c r="J17" s="99"/>
      <c r="K17" s="14"/>
      <c r="L17" s="102"/>
      <c r="N17" s="110"/>
      <c r="P17" s="115"/>
    </row>
    <row r="18" spans="2:18" x14ac:dyDescent="0.25">
      <c r="B18" s="95"/>
      <c r="C18" s="96"/>
      <c r="D18" s="89"/>
      <c r="E18" s="96"/>
      <c r="F18" s="89"/>
      <c r="G18" s="96"/>
      <c r="H18" s="139"/>
      <c r="I18" s="96"/>
      <c r="J18" s="99"/>
      <c r="K18" s="14"/>
      <c r="L18" s="89"/>
      <c r="N18" s="110"/>
    </row>
    <row r="19" spans="2:18" x14ac:dyDescent="0.25">
      <c r="B19" s="94" t="s">
        <v>157</v>
      </c>
      <c r="C19" s="89"/>
      <c r="D19" s="89"/>
      <c r="E19" s="89"/>
      <c r="F19" s="89"/>
      <c r="G19" s="89"/>
      <c r="H19" s="135"/>
      <c r="I19" s="89"/>
      <c r="J19" s="90"/>
      <c r="K19" s="90"/>
      <c r="L19" s="93"/>
      <c r="N19" s="110"/>
    </row>
    <row r="20" spans="2:18" x14ac:dyDescent="0.25">
      <c r="B20" s="95" t="s">
        <v>156</v>
      </c>
      <c r="C20" s="96">
        <v>202277066</v>
      </c>
      <c r="E20" s="96">
        <v>1402308894</v>
      </c>
      <c r="G20" s="159">
        <v>95233532</v>
      </c>
      <c r="H20" s="139"/>
      <c r="I20" s="96">
        <f>SUM(C20:G20)</f>
        <v>1699819492</v>
      </c>
      <c r="J20" s="90"/>
      <c r="K20" s="14"/>
      <c r="L20" s="78"/>
      <c r="M20" s="158"/>
      <c r="N20" s="160"/>
      <c r="O20" s="158"/>
      <c r="P20" s="96"/>
      <c r="Q20" s="139"/>
      <c r="R20" s="96"/>
    </row>
    <row r="21" spans="2:18" x14ac:dyDescent="0.25">
      <c r="B21" s="95" t="s">
        <v>134</v>
      </c>
      <c r="C21" s="89"/>
      <c r="D21" s="89"/>
      <c r="E21" s="77">
        <v>95233532</v>
      </c>
      <c r="F21" s="89"/>
      <c r="G21" s="159">
        <v>-95233532</v>
      </c>
      <c r="H21" s="138"/>
      <c r="I21" s="112">
        <f>SUM(C21:G21)</f>
        <v>0</v>
      </c>
      <c r="J21" s="99"/>
      <c r="K21" s="14"/>
      <c r="L21" s="89"/>
      <c r="M21" s="89"/>
      <c r="N21" s="160"/>
      <c r="O21" s="89"/>
      <c r="P21" s="97"/>
      <c r="Q21" s="138"/>
      <c r="R21" s="112"/>
    </row>
    <row r="22" spans="2:18" x14ac:dyDescent="0.25">
      <c r="B22" s="95" t="s">
        <v>142</v>
      </c>
      <c r="C22" s="89"/>
      <c r="D22" s="89"/>
      <c r="E22" s="77">
        <v>-30614594</v>
      </c>
      <c r="F22" s="89"/>
      <c r="G22" s="97"/>
      <c r="H22" s="138"/>
      <c r="I22" s="77">
        <f>SUM(C22:G22)</f>
        <v>-30614594</v>
      </c>
      <c r="J22" s="89"/>
      <c r="K22" s="14"/>
      <c r="L22" s="144"/>
      <c r="M22" s="135"/>
      <c r="N22" s="161"/>
      <c r="O22" s="135"/>
      <c r="P22" s="138"/>
      <c r="Q22" s="138"/>
      <c r="R22" s="134"/>
    </row>
    <row r="23" spans="2:18" x14ac:dyDescent="0.25">
      <c r="B23" s="95" t="s">
        <v>12</v>
      </c>
      <c r="C23" s="89"/>
      <c r="D23" s="89"/>
      <c r="E23" s="96"/>
      <c r="F23" s="89"/>
      <c r="G23" s="77">
        <v>84060523</v>
      </c>
      <c r="H23" s="134"/>
      <c r="I23" s="77">
        <f>SUM(C23:G23)</f>
        <v>84060523</v>
      </c>
      <c r="J23" s="89"/>
      <c r="K23" s="110"/>
      <c r="L23" s="137"/>
      <c r="M23" s="135"/>
      <c r="N23" s="161"/>
      <c r="O23" s="135"/>
      <c r="P23" s="134"/>
      <c r="Q23" s="134"/>
      <c r="R23" s="134"/>
    </row>
    <row r="24" spans="2:18" ht="15.75" thickBot="1" x14ac:dyDescent="0.3">
      <c r="B24" s="95" t="s">
        <v>135</v>
      </c>
      <c r="C24" s="98">
        <v>10002942.74</v>
      </c>
      <c r="D24" s="89"/>
      <c r="E24" s="76" t="s">
        <v>1</v>
      </c>
      <c r="F24" s="89"/>
      <c r="G24" s="76">
        <v>-10002942.74</v>
      </c>
      <c r="H24" s="134"/>
      <c r="I24" s="147">
        <f>SUM(C24:G24)</f>
        <v>0</v>
      </c>
      <c r="J24" s="102"/>
      <c r="K24" s="110"/>
      <c r="L24" s="139"/>
      <c r="M24" s="135"/>
      <c r="N24" s="134"/>
      <c r="O24" s="135"/>
      <c r="P24" s="134"/>
      <c r="Q24" s="134"/>
      <c r="R24" s="157"/>
    </row>
    <row r="25" spans="2:18" ht="15.75" thickBot="1" x14ac:dyDescent="0.3">
      <c r="B25" s="95" t="s">
        <v>158</v>
      </c>
      <c r="C25" s="117">
        <f>SUM(C20:D24)</f>
        <v>212280008.74000001</v>
      </c>
      <c r="D25" s="105"/>
      <c r="E25" s="117">
        <f>SUM(E20:E24)</f>
        <v>1466927832</v>
      </c>
      <c r="F25" s="105"/>
      <c r="G25" s="117">
        <f>SUM(G20:G24)</f>
        <v>74057580.260000005</v>
      </c>
      <c r="H25" s="140"/>
      <c r="I25" s="117">
        <f>SUM(I20:I24)</f>
        <v>1753265421</v>
      </c>
      <c r="J25" s="89"/>
      <c r="K25" s="110"/>
      <c r="L25" s="110"/>
    </row>
    <row r="26" spans="2:18" ht="15.75" thickTop="1" x14ac:dyDescent="0.25">
      <c r="B26" s="103"/>
      <c r="C26" s="89"/>
      <c r="D26" s="89"/>
      <c r="E26" s="89"/>
      <c r="F26" s="89"/>
      <c r="G26" s="89"/>
      <c r="H26" s="135"/>
      <c r="I26" s="89"/>
      <c r="J26" s="89"/>
      <c r="K26" s="99"/>
      <c r="M26" s="110"/>
      <c r="N26" s="114"/>
    </row>
    <row r="27" spans="2:18" x14ac:dyDescent="0.25">
      <c r="B27" s="103"/>
      <c r="C27" s="89"/>
      <c r="D27" s="89"/>
      <c r="E27" s="89"/>
      <c r="F27" s="89"/>
      <c r="G27" s="89"/>
      <c r="H27" s="135"/>
      <c r="I27" s="99"/>
      <c r="J27" s="89"/>
      <c r="K27" s="89"/>
      <c r="M27" s="110"/>
      <c r="N27" s="114"/>
    </row>
    <row r="28" spans="2:18" x14ac:dyDescent="0.25">
      <c r="B28" s="103"/>
      <c r="C28" s="89"/>
      <c r="D28" s="89"/>
      <c r="E28" s="89"/>
      <c r="F28" s="89"/>
      <c r="G28" s="89"/>
      <c r="H28" s="135"/>
      <c r="I28" s="89"/>
      <c r="J28" s="113" t="s">
        <v>1</v>
      </c>
      <c r="K28" s="89"/>
      <c r="M28" s="110"/>
      <c r="N28" s="114"/>
    </row>
    <row r="29" spans="2:18" x14ac:dyDescent="0.25">
      <c r="B29" s="103"/>
      <c r="C29" s="89"/>
      <c r="D29" s="89"/>
      <c r="E29" s="89"/>
      <c r="F29" s="89"/>
      <c r="G29" s="89"/>
      <c r="H29" s="135"/>
      <c r="I29" s="89"/>
      <c r="J29" s="89"/>
      <c r="K29" s="89"/>
      <c r="M29" s="110"/>
      <c r="N29" s="114"/>
    </row>
    <row r="30" spans="2:18" x14ac:dyDescent="0.25">
      <c r="M30" s="110"/>
      <c r="N30" s="110"/>
    </row>
    <row r="31" spans="2:18" x14ac:dyDescent="0.25">
      <c r="M31" s="110"/>
    </row>
    <row r="32" spans="2:18" x14ac:dyDescent="0.25">
      <c r="M32" s="111"/>
    </row>
    <row r="33" spans="2:13" x14ac:dyDescent="0.25">
      <c r="B33" s="119" t="s">
        <v>147</v>
      </c>
      <c r="C33" s="119"/>
      <c r="D33" s="74"/>
      <c r="E33" s="104"/>
      <c r="F33" s="104"/>
      <c r="G33" s="104"/>
      <c r="H33" s="142"/>
    </row>
    <row r="34" spans="2:13" x14ac:dyDescent="0.25">
      <c r="B34" s="171" t="s">
        <v>150</v>
      </c>
      <c r="C34" s="171"/>
      <c r="E34" s="171" t="s">
        <v>151</v>
      </c>
      <c r="F34" s="171"/>
      <c r="G34" s="171"/>
      <c r="H34" s="143"/>
      <c r="M34" s="100"/>
    </row>
    <row r="38" spans="2:13" x14ac:dyDescent="0.25">
      <c r="C38" s="110"/>
      <c r="D38" s="110"/>
      <c r="E38" s="110"/>
      <c r="F38" s="110"/>
      <c r="G38" s="110"/>
      <c r="H38" s="144"/>
      <c r="I38" s="110"/>
    </row>
    <row r="39" spans="2:13" x14ac:dyDescent="0.25">
      <c r="C39" s="110"/>
      <c r="D39" s="110"/>
      <c r="E39" s="110"/>
      <c r="F39" s="110"/>
      <c r="G39" s="110"/>
      <c r="H39" s="144"/>
      <c r="I39" s="110"/>
    </row>
    <row r="40" spans="2:13" x14ac:dyDescent="0.25">
      <c r="C40" s="110"/>
      <c r="D40" s="110"/>
      <c r="E40" s="110"/>
      <c r="F40" s="110"/>
      <c r="G40" s="110"/>
      <c r="H40" s="144"/>
      <c r="I40" s="110"/>
    </row>
    <row r="41" spans="2:13" x14ac:dyDescent="0.25">
      <c r="C41" s="110"/>
      <c r="D41" s="110"/>
      <c r="E41" s="110"/>
      <c r="F41" s="110"/>
      <c r="G41" s="110"/>
      <c r="H41" s="144"/>
      <c r="I41" s="110"/>
    </row>
    <row r="42" spans="2:13" x14ac:dyDescent="0.25">
      <c r="C42" s="110"/>
      <c r="D42" s="110"/>
      <c r="E42" s="110"/>
      <c r="F42" s="110"/>
      <c r="G42" s="110"/>
      <c r="H42" s="144"/>
      <c r="I42" s="110"/>
    </row>
    <row r="43" spans="2:13" x14ac:dyDescent="0.25">
      <c r="C43" s="110"/>
      <c r="D43" s="110"/>
      <c r="E43" s="110"/>
      <c r="F43" s="110"/>
      <c r="G43" s="110"/>
      <c r="H43" s="144"/>
      <c r="I43" s="110"/>
    </row>
    <row r="44" spans="2:13" x14ac:dyDescent="0.25">
      <c r="C44" s="110"/>
      <c r="D44" s="110"/>
      <c r="E44" s="110"/>
      <c r="F44" s="110"/>
      <c r="G44" s="110"/>
      <c r="H44" s="144"/>
      <c r="I44" s="110"/>
    </row>
    <row r="45" spans="2:13" x14ac:dyDescent="0.25">
      <c r="C45" s="110"/>
      <c r="D45" s="110"/>
      <c r="E45" s="110"/>
      <c r="F45" s="110"/>
      <c r="G45" s="110"/>
      <c r="H45" s="144"/>
      <c r="I45" s="110"/>
    </row>
    <row r="46" spans="2:13" x14ac:dyDescent="0.25">
      <c r="C46" s="110"/>
      <c r="D46" s="110"/>
      <c r="E46" s="110"/>
      <c r="F46" s="110"/>
      <c r="G46" s="110"/>
      <c r="H46" s="144"/>
      <c r="I46" s="110"/>
    </row>
    <row r="47" spans="2:13" x14ac:dyDescent="0.25">
      <c r="C47" s="110"/>
      <c r="D47" s="110"/>
      <c r="E47" s="110"/>
      <c r="F47" s="110"/>
      <c r="G47" s="110"/>
      <c r="H47" s="144"/>
      <c r="I47" s="110"/>
    </row>
    <row r="48" spans="2:13" x14ac:dyDescent="0.25">
      <c r="C48" s="110"/>
      <c r="D48" s="110"/>
      <c r="E48" s="110"/>
      <c r="F48" s="110"/>
      <c r="G48" s="110"/>
      <c r="H48" s="144"/>
      <c r="I48" s="110"/>
    </row>
    <row r="49" spans="3:9" x14ac:dyDescent="0.25">
      <c r="C49" s="110"/>
      <c r="D49" s="110"/>
      <c r="E49" s="110"/>
      <c r="F49" s="110"/>
      <c r="G49" s="110"/>
      <c r="H49" s="144"/>
      <c r="I49" s="110"/>
    </row>
    <row r="50" spans="3:9" x14ac:dyDescent="0.25">
      <c r="C50" s="110"/>
      <c r="D50" s="110"/>
      <c r="E50" s="110"/>
      <c r="F50" s="110"/>
      <c r="G50" s="110"/>
      <c r="H50" s="144"/>
      <c r="I50" s="110"/>
    </row>
    <row r="51" spans="3:9" x14ac:dyDescent="0.25">
      <c r="C51" s="110"/>
      <c r="D51" s="110"/>
      <c r="E51" s="110"/>
      <c r="F51" s="110"/>
      <c r="G51" s="110"/>
      <c r="H51" s="144"/>
      <c r="I51" s="110"/>
    </row>
  </sheetData>
  <mergeCells count="5">
    <mergeCell ref="B4:I4"/>
    <mergeCell ref="B5:I5"/>
    <mergeCell ref="B6:I6"/>
    <mergeCell ref="B34:C34"/>
    <mergeCell ref="E34:G34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baseColWidth="10" defaultRowHeight="12.75" x14ac:dyDescent="0.2"/>
  <cols>
    <col min="1" max="1" width="11.42578125" style="22"/>
    <col min="2" max="2" width="55.28515625" style="22" customWidth="1"/>
    <col min="3" max="3" width="24.7109375" style="22" customWidth="1"/>
    <col min="4" max="16384" width="11.42578125" style="22"/>
  </cols>
  <sheetData>
    <row r="3" spans="2:3" ht="18" x14ac:dyDescent="0.25">
      <c r="B3" s="165" t="s">
        <v>82</v>
      </c>
      <c r="C3" s="165"/>
    </row>
    <row r="4" spans="2:3" x14ac:dyDescent="0.2">
      <c r="B4" s="172" t="s">
        <v>85</v>
      </c>
      <c r="C4" s="173"/>
    </row>
    <row r="5" spans="2:3" x14ac:dyDescent="0.2">
      <c r="B5" s="173" t="s">
        <v>78</v>
      </c>
      <c r="C5" s="173"/>
    </row>
    <row r="8" spans="2:3" ht="18" x14ac:dyDescent="0.25">
      <c r="B8" s="23" t="s">
        <v>83</v>
      </c>
      <c r="C8" s="24">
        <v>27.57</v>
      </c>
    </row>
    <row r="11" spans="2:3" ht="18" x14ac:dyDescent="0.25">
      <c r="B11" s="23" t="s">
        <v>84</v>
      </c>
      <c r="C11" s="25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baseColWidth="10" defaultRowHeight="12.75" x14ac:dyDescent="0.2"/>
  <cols>
    <col min="1" max="1" width="31.5703125" style="22" customWidth="1"/>
    <col min="2" max="16384" width="11.42578125" style="22"/>
  </cols>
  <sheetData>
    <row r="3" spans="1:2" ht="18" x14ac:dyDescent="0.25">
      <c r="A3" s="26" t="s">
        <v>110</v>
      </c>
      <c r="B3" s="2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Patrimonio</vt:lpstr>
      <vt:lpstr>Puntos 16 y 17</vt:lpstr>
      <vt:lpstr>Indice de solvencia </vt:lpstr>
      <vt:lpstr>'Est. Resultado'!Área_de_impresión</vt:lpstr>
      <vt:lpstr>'Est. Situacion (pasivos)'!Área_de_impresión</vt:lpstr>
      <vt:lpstr>'Est. Situacion activos'!Área_de_impresión</vt:lpstr>
      <vt:lpstr>'Estado Cambios en el Patrimonio'!Área_de_impresión</vt:lpstr>
      <vt:lpstr>'Estado de Flujo'!Área_de_impresión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Roberto Abreu</cp:lastModifiedBy>
  <cp:revision>1</cp:revision>
  <cp:lastPrinted>2019-01-18T16:06:35Z</cp:lastPrinted>
  <dcterms:created xsi:type="dcterms:W3CDTF">2003-04-14T17:34:44Z</dcterms:created>
  <dcterms:modified xsi:type="dcterms:W3CDTF">2019-01-22T19:33:28Z</dcterms:modified>
</cp:coreProperties>
</file>